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yjyj\OneDrive\Documents\YMOE_web\public_html\event\2019\nikko_Romantic_rogaining\"/>
    </mc:Choice>
  </mc:AlternateContent>
  <bookViews>
    <workbookView xWindow="0" yWindow="0" windowWidth="19200" windowHeight="11610"/>
  </bookViews>
  <sheets>
    <sheet name="日光浪漫派ロゲ"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 i="2" l="1"/>
  <c r="U9" i="2"/>
  <c r="U10" i="2"/>
  <c r="U11" i="2"/>
  <c r="U12" i="2"/>
  <c r="P8" i="2"/>
  <c r="P9" i="2"/>
  <c r="P10" i="2"/>
  <c r="P11" i="2"/>
  <c r="P12" i="2"/>
  <c r="K8" i="2"/>
  <c r="K9" i="2"/>
  <c r="K10" i="2"/>
  <c r="K11" i="2"/>
  <c r="K12" i="2"/>
  <c r="AB8" i="2"/>
  <c r="AB9" i="2"/>
  <c r="AB10" i="2"/>
  <c r="AB11" i="2"/>
  <c r="AB12" i="2"/>
  <c r="AB7" i="2"/>
  <c r="AE8" i="2"/>
  <c r="AE9" i="2"/>
  <c r="AE10" i="2"/>
  <c r="AE11" i="2"/>
  <c r="AE12" i="2"/>
  <c r="AD8" i="2"/>
  <c r="AD9" i="2"/>
  <c r="AD10" i="2"/>
  <c r="AD11" i="2"/>
  <c r="AD12" i="2"/>
  <c r="AC8" i="2"/>
  <c r="AC9" i="2"/>
  <c r="AC10" i="2"/>
  <c r="AC11" i="2"/>
  <c r="AC12" i="2"/>
  <c r="AE7" i="2"/>
  <c r="AD7" i="2"/>
  <c r="AC7" i="2"/>
  <c r="AF11" i="2" l="1"/>
  <c r="AF9" i="2"/>
  <c r="AF12" i="2"/>
  <c r="AF10" i="2"/>
  <c r="AF8" i="2"/>
  <c r="AF7" i="2"/>
  <c r="N2" i="2"/>
  <c r="U7" i="2"/>
  <c r="P7" i="2"/>
  <c r="K7" i="2"/>
  <c r="AF13" i="2" l="1"/>
  <c r="N3" i="2" s="1"/>
</calcChain>
</file>

<file path=xl/sharedStrings.xml><?xml version="1.0" encoding="utf-8"?>
<sst xmlns="http://schemas.openxmlformats.org/spreadsheetml/2006/main" count="100" uniqueCount="86">
  <si>
    <t>住所</t>
    <rPh sb="0" eb="2">
      <t>ジュウショ</t>
    </rPh>
    <phoneticPr fontId="1"/>
  </si>
  <si>
    <r>
      <rPr>
        <b/>
        <sz val="11"/>
        <color theme="1"/>
        <rFont val="ＭＳ Ｐゴシック"/>
        <family val="3"/>
        <charset val="128"/>
        <scheme val="minor"/>
      </rPr>
      <t>コース</t>
    </r>
    <r>
      <rPr>
        <sz val="9"/>
        <color theme="1"/>
        <rFont val="ＭＳ Ｐゴシック"/>
        <family val="3"/>
        <charset val="128"/>
        <scheme val="minor"/>
      </rPr>
      <t>(プルダウンで選択)</t>
    </r>
    <rPh sb="10" eb="12">
      <t>センタク</t>
    </rPh>
    <phoneticPr fontId="1"/>
  </si>
  <si>
    <t>性別</t>
    <rPh sb="0" eb="2">
      <t>セイベツ</t>
    </rPh>
    <phoneticPr fontId="1"/>
  </si>
  <si>
    <t>男</t>
  </si>
  <si>
    <t>年齢</t>
    <rPh sb="0" eb="2">
      <t>ネンレイ</t>
    </rPh>
    <phoneticPr fontId="6"/>
  </si>
  <si>
    <t>氏名</t>
    <rPh sb="0" eb="2">
      <t>シメイ</t>
    </rPh>
    <phoneticPr fontId="1"/>
  </si>
  <si>
    <t>メンバー2人目</t>
    <rPh sb="5" eb="6">
      <t>ニン</t>
    </rPh>
    <rPh sb="6" eb="7">
      <t>メ</t>
    </rPh>
    <phoneticPr fontId="1"/>
  </si>
  <si>
    <t>メンバー3人目</t>
    <rPh sb="5" eb="6">
      <t>ニン</t>
    </rPh>
    <rPh sb="6" eb="7">
      <t>メ</t>
    </rPh>
    <phoneticPr fontId="1"/>
  </si>
  <si>
    <t>参加費区分</t>
    <rPh sb="0" eb="3">
      <t>サンカヒ</t>
    </rPh>
    <rPh sb="3" eb="5">
      <t>クブン</t>
    </rPh>
    <phoneticPr fontId="1"/>
  </si>
  <si>
    <t>申込代表者</t>
    <rPh sb="0" eb="2">
      <t>モウシコミ</t>
    </rPh>
    <rPh sb="2" eb="5">
      <t>ダイヒョウシャ</t>
    </rPh>
    <phoneticPr fontId="6"/>
  </si>
  <si>
    <t>氏名</t>
    <rPh sb="0" eb="2">
      <t>シメイ</t>
    </rPh>
    <phoneticPr fontId="6"/>
  </si>
  <si>
    <t>連絡先メールアドレス</t>
    <rPh sb="0" eb="2">
      <t>レンラク</t>
    </rPh>
    <rPh sb="2" eb="3">
      <t>サキ</t>
    </rPh>
    <phoneticPr fontId="6"/>
  </si>
  <si>
    <t>連絡先電話番号</t>
    <rPh sb="0" eb="2">
      <t>レンラク</t>
    </rPh>
    <rPh sb="2" eb="3">
      <t>サキ</t>
    </rPh>
    <rPh sb="3" eb="5">
      <t>デンワ</t>
    </rPh>
    <rPh sb="5" eb="7">
      <t>バンゴウ</t>
    </rPh>
    <phoneticPr fontId="6"/>
  </si>
  <si>
    <t>振込先金融機関名</t>
    <rPh sb="0" eb="2">
      <t>フリコミ</t>
    </rPh>
    <rPh sb="2" eb="3">
      <t>サキ</t>
    </rPh>
    <rPh sb="3" eb="5">
      <t>キンユウ</t>
    </rPh>
    <rPh sb="5" eb="7">
      <t>キカン</t>
    </rPh>
    <rPh sb="7" eb="8">
      <t>メイ</t>
    </rPh>
    <phoneticPr fontId="6"/>
  </si>
  <si>
    <t>振込日</t>
    <rPh sb="0" eb="2">
      <t>フリコミ</t>
    </rPh>
    <rPh sb="2" eb="3">
      <t>ニチ</t>
    </rPh>
    <phoneticPr fontId="6"/>
  </si>
  <si>
    <t>総振込額</t>
    <rPh sb="0" eb="1">
      <t>ソウ</t>
    </rPh>
    <rPh sb="1" eb="3">
      <t>フリコミ</t>
    </rPh>
    <rPh sb="3" eb="4">
      <t>ガク</t>
    </rPh>
    <phoneticPr fontId="6"/>
  </si>
  <si>
    <t>　</t>
  </si>
  <si>
    <t>一般</t>
  </si>
  <si>
    <t>記入例</t>
    <rPh sb="0" eb="2">
      <t>キニュウ</t>
    </rPh>
    <rPh sb="2" eb="3">
      <t>レイ</t>
    </rPh>
    <phoneticPr fontId="1"/>
  </si>
  <si>
    <t>女</t>
  </si>
  <si>
    <t>日光　太郎</t>
    <rPh sb="0" eb="2">
      <t>ニッコウ</t>
    </rPh>
    <rPh sb="3" eb="5">
      <t>タロウ</t>
    </rPh>
    <phoneticPr fontId="1"/>
  </si>
  <si>
    <t>所野　和男</t>
    <rPh sb="0" eb="2">
      <t>トコロノ</t>
    </rPh>
    <rPh sb="3" eb="5">
      <t>カズオ</t>
    </rPh>
    <phoneticPr fontId="1"/>
  </si>
  <si>
    <t>晴れたらいいね</t>
    <rPh sb="0" eb="1">
      <t>ハ</t>
    </rPh>
    <phoneticPr fontId="1"/>
  </si>
  <si>
    <t>希望駐車場</t>
    <rPh sb="0" eb="2">
      <t>キボウ</t>
    </rPh>
    <rPh sb="2" eb="5">
      <t>チュウシャジョウ</t>
    </rPh>
    <phoneticPr fontId="1"/>
  </si>
  <si>
    <t>6時間スコア(3人チーム)</t>
  </si>
  <si>
    <t>豊岡運動公園</t>
  </si>
  <si>
    <t>ﾁｰﾑ
人数</t>
    <rPh sb="4" eb="6">
      <t>ニンズウ</t>
    </rPh>
    <phoneticPr fontId="1"/>
  </si>
  <si>
    <t>Myカー
ドNo.</t>
    <phoneticPr fontId="1"/>
  </si>
  <si>
    <t>Eｶｰﾄ
ﾚﾝﾀﾙ</t>
    <phoneticPr fontId="1"/>
  </si>
  <si>
    <t>所野 花子</t>
    <rPh sb="0" eb="2">
      <t>トコロノ</t>
    </rPh>
    <rPh sb="3" eb="5">
      <t>ハナコ</t>
    </rPh>
    <phoneticPr fontId="1"/>
  </si>
  <si>
    <t>abcd@○○.com</t>
    <phoneticPr fontId="1"/>
  </si>
  <si>
    <t>090-411-0306</t>
    <phoneticPr fontId="1"/>
  </si>
  <si>
    <t>ゆうちょ銀行</t>
  </si>
  <si>
    <t>6時間スコア(3人チーム)</t>
    <rPh sb="1" eb="3">
      <t>ジカン</t>
    </rPh>
    <rPh sb="8" eb="9">
      <t>ニン</t>
    </rPh>
    <phoneticPr fontId="1"/>
  </si>
  <si>
    <t>6時間スコア(2人チーム)</t>
    <rPh sb="1" eb="3">
      <t>ジカン</t>
    </rPh>
    <rPh sb="8" eb="9">
      <t>ニン</t>
    </rPh>
    <phoneticPr fontId="1"/>
  </si>
  <si>
    <t>30kmストレート(3人チーム)</t>
    <rPh sb="11" eb="12">
      <t>ニン</t>
    </rPh>
    <phoneticPr fontId="1"/>
  </si>
  <si>
    <t>30kmストレート(2人チーム)</t>
    <rPh sb="11" eb="12">
      <t>ニン</t>
    </rPh>
    <phoneticPr fontId="1"/>
  </si>
  <si>
    <t>4時間スコア(2人チーム)</t>
    <rPh sb="1" eb="3">
      <t>ジカン</t>
    </rPh>
    <rPh sb="8" eb="9">
      <t>ニン</t>
    </rPh>
    <phoneticPr fontId="1"/>
  </si>
  <si>
    <t>4時間スコア個人</t>
    <rPh sb="1" eb="3">
      <t>ジカン</t>
    </rPh>
    <rPh sb="6" eb="8">
      <t>コジン</t>
    </rPh>
    <phoneticPr fontId="1"/>
  </si>
  <si>
    <t>15kmストレート(3人チーム)</t>
    <rPh sb="11" eb="12">
      <t>ニン</t>
    </rPh>
    <phoneticPr fontId="1"/>
  </si>
  <si>
    <t>15kmストレート(2人チーム)</t>
    <rPh sb="11" eb="12">
      <t>ニン</t>
    </rPh>
    <phoneticPr fontId="1"/>
  </si>
  <si>
    <t>メンバー1人目</t>
    <rPh sb="4" eb="6">
      <t>ヒトリ</t>
    </rPh>
    <rPh sb="6" eb="7">
      <t>メ</t>
    </rPh>
    <phoneticPr fontId="1"/>
  </si>
  <si>
    <t>所野　花子</t>
    <rPh sb="0" eb="2">
      <t>トコロノ</t>
    </rPh>
    <rPh sb="3" eb="4">
      <t>ハナ</t>
    </rPh>
    <rPh sb="4" eb="5">
      <t>コ</t>
    </rPh>
    <phoneticPr fontId="1"/>
  </si>
  <si>
    <t>一般のみ</t>
    <rPh sb="0" eb="2">
      <t>イッパン</t>
    </rPh>
    <phoneticPr fontId="6"/>
  </si>
  <si>
    <t>学生のみ</t>
    <rPh sb="0" eb="2">
      <t>ガクセイ</t>
    </rPh>
    <phoneticPr fontId="1"/>
  </si>
  <si>
    <t>－</t>
    <phoneticPr fontId="1"/>
  </si>
  <si>
    <t>参加費
区分</t>
    <rPh sb="0" eb="3">
      <t>サンカヒ</t>
    </rPh>
    <rPh sb="4" eb="6">
      <t>クブン</t>
    </rPh>
    <phoneticPr fontId="1"/>
  </si>
  <si>
    <t>性
別</t>
    <rPh sb="0" eb="1">
      <t>セイ</t>
    </rPh>
    <rPh sb="2" eb="3">
      <t>ベツ</t>
    </rPh>
    <phoneticPr fontId="1"/>
  </si>
  <si>
    <t>生年月日
（西暦）</t>
    <phoneticPr fontId="6"/>
  </si>
  <si>
    <t>振込名義</t>
    <rPh sb="0" eb="2">
      <t>フリコミ</t>
    </rPh>
    <rPh sb="2" eb="4">
      <t>メイギ</t>
    </rPh>
    <phoneticPr fontId="1"/>
  </si>
  <si>
    <t>一般+学生1</t>
  </si>
  <si>
    <t>地図拡大
希望数</t>
    <rPh sb="0" eb="2">
      <t>チズ</t>
    </rPh>
    <rPh sb="2" eb="4">
      <t>カクダイ</t>
    </rPh>
    <rPh sb="5" eb="7">
      <t>キボウ</t>
    </rPh>
    <rPh sb="7" eb="8">
      <t>スウ</t>
    </rPh>
    <phoneticPr fontId="1"/>
  </si>
  <si>
    <t>反省会
出席希望</t>
    <rPh sb="0" eb="2">
      <t>ハンセイ</t>
    </rPh>
    <rPh sb="2" eb="3">
      <t>カイ</t>
    </rPh>
    <rPh sb="4" eb="6">
      <t>シュッセキ</t>
    </rPh>
    <rPh sb="6" eb="8">
      <t>キボウ</t>
    </rPh>
    <phoneticPr fontId="1"/>
  </si>
  <si>
    <t>6時間スコア/30kmストレートに出場希望の方は完走した
類似競技の大会名・クラス・順位等の戦績やスキルをアピール</t>
    <rPh sb="1" eb="3">
      <t>ジカン</t>
    </rPh>
    <rPh sb="17" eb="19">
      <t>シュツジョウ</t>
    </rPh>
    <rPh sb="19" eb="21">
      <t>キボウ</t>
    </rPh>
    <rPh sb="22" eb="23">
      <t>カタ</t>
    </rPh>
    <rPh sb="24" eb="26">
      <t>カンソウ</t>
    </rPh>
    <rPh sb="29" eb="31">
      <t>ルイジ</t>
    </rPh>
    <rPh sb="31" eb="33">
      <t>キョウギ</t>
    </rPh>
    <rPh sb="34" eb="36">
      <t>タイカイ</t>
    </rPh>
    <rPh sb="36" eb="37">
      <t>メイ</t>
    </rPh>
    <rPh sb="42" eb="44">
      <t>ジュンイ</t>
    </rPh>
    <rPh sb="44" eb="45">
      <t>ナド</t>
    </rPh>
    <rPh sb="46" eb="48">
      <t>センセキ</t>
    </rPh>
    <phoneticPr fontId="1"/>
  </si>
  <si>
    <t>ｻﾑｺﾝﾊﾟｽ
購入数</t>
    <rPh sb="8" eb="10">
      <t>コウニュウ</t>
    </rPh>
    <rPh sb="10" eb="11">
      <t>カズ</t>
    </rPh>
    <phoneticPr fontId="1"/>
  </si>
  <si>
    <t>チームオプション</t>
    <phoneticPr fontId="1"/>
  </si>
  <si>
    <t>高校・大学・院生</t>
  </si>
  <si>
    <t>OMM2019スコアで完走○○位、ビバーク経験あり</t>
    <rPh sb="11" eb="13">
      <t>カンソウ</t>
    </rPh>
    <rPh sb="15" eb="16">
      <t>イ</t>
    </rPh>
    <rPh sb="21" eb="23">
      <t>ケイケン</t>
    </rPh>
    <phoneticPr fontId="1"/>
  </si>
  <si>
    <t>参加料金表</t>
    <rPh sb="0" eb="2">
      <t>サンカ</t>
    </rPh>
    <rPh sb="2" eb="4">
      <t>リョウキン</t>
    </rPh>
    <rPh sb="4" eb="5">
      <t>ヒョウ</t>
    </rPh>
    <phoneticPr fontId="1"/>
  </si>
  <si>
    <t>Eカードレンタル</t>
    <phoneticPr fontId="1"/>
  </si>
  <si>
    <t>地図拡大オプション(1人につき)</t>
    <rPh sb="0" eb="2">
      <t>チズ</t>
    </rPh>
    <rPh sb="2" eb="4">
      <t>カクダイ</t>
    </rPh>
    <rPh sb="11" eb="12">
      <t>ニン</t>
    </rPh>
    <phoneticPr fontId="1"/>
  </si>
  <si>
    <t>ｻﾑｺﾝﾊﾟｽ販売(SUUNT Arrow5新品)</t>
    <rPh sb="7" eb="9">
      <t>ハンバイ</t>
    </rPh>
    <rPh sb="22" eb="24">
      <t>シンピン</t>
    </rPh>
    <phoneticPr fontId="1"/>
  </si>
  <si>
    <t>約3,000</t>
    <rPh sb="0" eb="1">
      <t>ヤク</t>
    </rPh>
    <phoneticPr fontId="1"/>
  </si>
  <si>
    <t>反省会出席(飲食・宿泊付き)当日払い1人につき</t>
    <rPh sb="0" eb="2">
      <t>ハンセイ</t>
    </rPh>
    <rPh sb="2" eb="3">
      <t>カイ</t>
    </rPh>
    <rPh sb="3" eb="5">
      <t>シュッセキ</t>
    </rPh>
    <rPh sb="6" eb="8">
      <t>インショク</t>
    </rPh>
    <rPh sb="9" eb="11">
      <t>シュクハク</t>
    </rPh>
    <rPh sb="11" eb="12">
      <t>ツ</t>
    </rPh>
    <rPh sb="14" eb="16">
      <t>トウジツ</t>
    </rPh>
    <rPh sb="16" eb="17">
      <t>ハラ</t>
    </rPh>
    <rPh sb="18" eb="20">
      <t>ヒトリ</t>
    </rPh>
    <phoneticPr fontId="1"/>
  </si>
  <si>
    <t>参加費</t>
    <rPh sb="0" eb="3">
      <t>サンカヒ</t>
    </rPh>
    <phoneticPr fontId="1"/>
  </si>
  <si>
    <t>地図拡大
ｵﾌﾟｼｮﾝ費</t>
    <rPh sb="0" eb="2">
      <t>チズ</t>
    </rPh>
    <rPh sb="2" eb="4">
      <t>カクダイ</t>
    </rPh>
    <rPh sb="11" eb="12">
      <t>ヒ</t>
    </rPh>
    <phoneticPr fontId="1"/>
  </si>
  <si>
    <t>ｻﾑｺﾝﾊﾟｽ
購入費</t>
    <rPh sb="8" eb="11">
      <t>コウニュウヒ</t>
    </rPh>
    <phoneticPr fontId="1"/>
  </si>
  <si>
    <t>チーム
費用計</t>
    <rPh sb="4" eb="6">
      <t>ヒヨウ</t>
    </rPh>
    <rPh sb="6" eb="7">
      <t>ケイ</t>
    </rPh>
    <phoneticPr fontId="1"/>
  </si>
  <si>
    <t>申込費用合計</t>
    <rPh sb="0" eb="2">
      <t>モウシコミ</t>
    </rPh>
    <rPh sb="2" eb="4">
      <t>ヒヨウ</t>
    </rPh>
    <rPh sb="4" eb="6">
      <t>ゴウケイ</t>
    </rPh>
    <phoneticPr fontId="1"/>
  </si>
  <si>
    <t>Eカード
ﾚﾝﾀﾙ代</t>
    <rPh sb="9" eb="10">
      <t>ダイ</t>
    </rPh>
    <phoneticPr fontId="1"/>
  </si>
  <si>
    <t>一般+学生1</t>
    <rPh sb="0" eb="2">
      <t>イッパン</t>
    </rPh>
    <rPh sb="3" eb="5">
      <t>ガクセイ</t>
    </rPh>
    <phoneticPr fontId="6"/>
  </si>
  <si>
    <t>ねずみ色欄は元値を参照して自動入力するセルです</t>
    <rPh sb="3" eb="4">
      <t>イロ</t>
    </rPh>
    <rPh sb="4" eb="5">
      <t>ラン</t>
    </rPh>
    <rPh sb="6" eb="7">
      <t>モト</t>
    </rPh>
    <rPh sb="7" eb="8">
      <t>アタイ</t>
    </rPh>
    <rPh sb="9" eb="11">
      <t>サンショウ</t>
    </rPh>
    <rPh sb="13" eb="15">
      <t>ジドウ</t>
    </rPh>
    <rPh sb="15" eb="17">
      <t>ニュウリョク</t>
    </rPh>
    <phoneticPr fontId="6"/>
  </si>
  <si>
    <t>郵便番号</t>
    <rPh sb="0" eb="4">
      <t>ユウビンバンゴウ</t>
    </rPh>
    <phoneticPr fontId="1"/>
  </si>
  <si>
    <t>276-0027</t>
    <phoneticPr fontId="1"/>
  </si>
  <si>
    <t>千葉県八千代市村上1113-1-1-32-409</t>
    <rPh sb="0" eb="3">
      <t>チバケン</t>
    </rPh>
    <rPh sb="3" eb="7">
      <t>ヤチヨシ</t>
    </rPh>
    <rPh sb="7" eb="9">
      <t>ムラカミ</t>
    </rPh>
    <phoneticPr fontId="1"/>
  </si>
  <si>
    <t>4時間スコア(3人チーム)</t>
    <phoneticPr fontId="1"/>
  </si>
  <si>
    <t>一般+学生2</t>
    <rPh sb="0" eb="2">
      <t>イッパン</t>
    </rPh>
    <rPh sb="3" eb="5">
      <t>ガクセイ</t>
    </rPh>
    <phoneticPr fontId="6"/>
  </si>
  <si>
    <t>15kmストレート個人</t>
    <phoneticPr fontId="1"/>
  </si>
  <si>
    <t>オプション料金表</t>
    <rPh sb="5" eb="7">
      <t>リョウキン</t>
    </rPh>
    <rPh sb="7" eb="8">
      <t>ヒョウ</t>
    </rPh>
    <phoneticPr fontId="1"/>
  </si>
  <si>
    <t>その他のコメント・備考</t>
    <rPh sb="2" eb="3">
      <t>タ</t>
    </rPh>
    <rPh sb="9" eb="11">
      <t>ビコウ</t>
    </rPh>
    <phoneticPr fontId="1"/>
  </si>
  <si>
    <t>日光 太郎</t>
    <rPh sb="0" eb="2">
      <t>ニッコウ</t>
    </rPh>
    <rPh sb="3" eb="5">
      <t>タロウ</t>
    </rPh>
    <phoneticPr fontId="1"/>
  </si>
  <si>
    <t>費用は自動で計算されます</t>
    <rPh sb="0" eb="2">
      <t>ヒヨウ</t>
    </rPh>
    <rPh sb="3" eb="5">
      <t>ジドウ</t>
    </rPh>
    <rPh sb="6" eb="8">
      <t>ケイサン</t>
    </rPh>
    <phoneticPr fontId="1"/>
  </si>
  <si>
    <t>※チーム名の部分には個人の方は所属クラブ名を入力ください。</t>
    <rPh sb="4" eb="5">
      <t>メイ</t>
    </rPh>
    <rPh sb="6" eb="8">
      <t>ブブン</t>
    </rPh>
    <rPh sb="10" eb="12">
      <t>コジン</t>
    </rPh>
    <rPh sb="13" eb="14">
      <t>カタ</t>
    </rPh>
    <rPh sb="15" eb="17">
      <t>ショゾク</t>
    </rPh>
    <rPh sb="20" eb="21">
      <t>メイ</t>
    </rPh>
    <rPh sb="22" eb="24">
      <t>ニュウリョク</t>
    </rPh>
    <phoneticPr fontId="1"/>
  </si>
  <si>
    <t>※※住所や生年月日等の個人情報はwebには掲載せず、参加資格のチェックや緊急時の連絡などの必要な場合のみ使います。他の用途には使用しません。</t>
    <rPh sb="2" eb="4">
      <t>ジュウショ</t>
    </rPh>
    <rPh sb="5" eb="7">
      <t>セイネン</t>
    </rPh>
    <rPh sb="7" eb="9">
      <t>ガッピ</t>
    </rPh>
    <rPh sb="9" eb="10">
      <t>トウ</t>
    </rPh>
    <rPh sb="11" eb="13">
      <t>コジン</t>
    </rPh>
    <rPh sb="13" eb="15">
      <t>ジョウホウ</t>
    </rPh>
    <rPh sb="21" eb="23">
      <t>ケイサイ</t>
    </rPh>
    <rPh sb="26" eb="28">
      <t>サンカ</t>
    </rPh>
    <rPh sb="28" eb="30">
      <t>シカク</t>
    </rPh>
    <rPh sb="36" eb="39">
      <t>キンキュウジ</t>
    </rPh>
    <rPh sb="40" eb="42">
      <t>レンラク</t>
    </rPh>
    <rPh sb="45" eb="47">
      <t>ヒツヨウ</t>
    </rPh>
    <rPh sb="48" eb="50">
      <t>バアイ</t>
    </rPh>
    <rPh sb="52" eb="53">
      <t>ツカ</t>
    </rPh>
    <rPh sb="57" eb="58">
      <t>タ</t>
    </rPh>
    <rPh sb="59" eb="61">
      <t>ヨウト</t>
    </rPh>
    <rPh sb="63" eb="65">
      <t>シヨウ</t>
    </rPh>
    <phoneticPr fontId="1"/>
  </si>
  <si>
    <t>送付先 ymoe.entry@gmail.com / 件名 日光浪漫派ロゲイニングエントリー 受付開始12/6(金)0：00 先着200組限定</t>
    <rPh sb="30" eb="35">
      <t>ニッコウロマンハ</t>
    </rPh>
    <rPh sb="47" eb="49">
      <t>ウケツケ</t>
    </rPh>
    <rPh sb="49" eb="51">
      <t>カイシ</t>
    </rPh>
    <rPh sb="56" eb="57">
      <t>キン</t>
    </rPh>
    <rPh sb="63" eb="65">
      <t>センチャク</t>
    </rPh>
    <rPh sb="68" eb="69">
      <t>クミ</t>
    </rPh>
    <rPh sb="69" eb="71">
      <t>ゲンテイ</t>
    </rPh>
    <phoneticPr fontId="6"/>
  </si>
  <si>
    <r>
      <t>チーム名</t>
    </r>
    <r>
      <rPr>
        <b/>
        <sz val="9"/>
        <rFont val="MS PGothic"/>
        <family val="3"/>
        <charset val="128"/>
      </rPr>
      <t>(必須)</t>
    </r>
    <r>
      <rPr>
        <sz val="9"/>
        <rFont val="MS PGothic"/>
        <family val="3"/>
        <charset val="128"/>
      </rPr>
      <t xml:space="preserve">
(10文字以内・個人はクラブ名)</t>
    </r>
    <rPh sb="5" eb="7">
      <t>ヒッス</t>
    </rPh>
    <rPh sb="12" eb="14">
      <t>モジ</t>
    </rPh>
    <rPh sb="14" eb="16">
      <t>イナイ</t>
    </rPh>
    <rPh sb="17" eb="19">
      <t>コジン</t>
    </rPh>
    <rPh sb="23" eb="2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</si>
</sst>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42" formatCode="_ &quot;¥&quot;* #,##0_ ;_ &quot;¥&quot;* \-#,##0_ ;_ &quot;¥&quot;* &quot;-&quot;_ ;_ @_ "/>
    <numFmt numFmtId="176" formatCode="#,##0_ "/>
  </numFmts>
  <fonts count="22">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9"/>
      <color indexed="8"/>
      <name val="ＭＳ Ｐゴシック"/>
      <family val="3"/>
      <charset val="128"/>
    </font>
    <font>
      <sz val="6"/>
      <name val="ＭＳ Ｐゴシック"/>
      <family val="3"/>
      <charset val="128"/>
    </font>
    <font>
      <sz val="9"/>
      <color theme="1"/>
      <name val="ＭＳ Ｐゴシック"/>
      <family val="2"/>
      <charset val="128"/>
      <scheme val="minor"/>
    </font>
    <font>
      <sz val="9"/>
      <name val="MS PGothic"/>
      <family val="3"/>
      <charset val="128"/>
    </font>
    <font>
      <u/>
      <sz val="11"/>
      <color theme="10"/>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0"/>
      <color indexed="8"/>
      <name val="ＭＳ Ｐゴシック"/>
      <family val="3"/>
      <charset val="128"/>
    </font>
    <font>
      <u/>
      <sz val="9"/>
      <color theme="10"/>
      <name val="ＭＳ Ｐゴシック"/>
      <family val="3"/>
      <charset val="128"/>
      <scheme val="minor"/>
    </font>
    <font>
      <b/>
      <sz val="9"/>
      <color indexed="8"/>
      <name val="ＭＳ Ｐゴシック"/>
      <family val="3"/>
      <charset val="128"/>
    </font>
    <font>
      <sz val="9"/>
      <name val="Arial Unicode MS"/>
      <family val="3"/>
      <charset val="128"/>
    </font>
    <font>
      <sz val="9"/>
      <color theme="1"/>
      <name val="Arial Unicode MS"/>
      <family val="3"/>
      <charset val="128"/>
    </font>
    <font>
      <sz val="9"/>
      <color indexed="10"/>
      <name val="ＭＳ Ｐゴシック"/>
      <family val="3"/>
      <charset val="128"/>
    </font>
    <font>
      <b/>
      <sz val="9"/>
      <name val="MS PGothic"/>
      <family val="3"/>
      <charset val="128"/>
    </font>
    <font>
      <b/>
      <sz val="10"/>
      <color theme="1"/>
      <name val="ＭＳ Ｐゴシック"/>
      <family val="3"/>
      <charset val="128"/>
      <scheme val="minor"/>
    </font>
    <font>
      <sz val="10"/>
      <color theme="1"/>
      <name val="ＭＳ Ｐゴシック"/>
      <family val="2"/>
      <charset val="128"/>
      <scheme val="minor"/>
    </font>
    <font>
      <b/>
      <sz val="12"/>
      <color indexed="8"/>
      <name val="ＭＳ Ｐゴシック"/>
      <family val="3"/>
      <charset val="128"/>
    </font>
  </fonts>
  <fills count="14">
    <fill>
      <patternFill patternType="none"/>
    </fill>
    <fill>
      <patternFill patternType="gray125"/>
    </fill>
    <fill>
      <patternFill patternType="solid">
        <fgColor theme="5" tint="0.59999389629810485"/>
        <bgColor rgb="FFF2F2F2"/>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4.9989318521683403E-2"/>
        <bgColor rgb="FFF2F2F2"/>
      </patternFill>
    </fill>
    <fill>
      <patternFill patternType="solid">
        <fgColor rgb="FFFFC000"/>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9"/>
      </left>
      <right style="thin">
        <color indexed="9"/>
      </right>
      <top style="thin">
        <color indexed="9"/>
      </top>
      <bottom style="thin">
        <color indexed="9"/>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9"/>
      </right>
      <top style="thin">
        <color indexed="9"/>
      </top>
      <bottom style="thin">
        <color indexed="9"/>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9"/>
      </left>
      <right style="thin">
        <color indexed="9"/>
      </right>
      <top style="thin">
        <color indexed="9"/>
      </top>
      <bottom/>
      <diagonal/>
    </border>
  </borders>
  <cellStyleXfs count="2">
    <xf numFmtId="0" fontId="0" fillId="0" borderId="0">
      <alignment vertical="center"/>
    </xf>
    <xf numFmtId="0" fontId="9" fillId="0" borderId="0" applyNumberFormat="0" applyFill="0" applyBorder="0" applyAlignment="0" applyProtection="0"/>
  </cellStyleXfs>
  <cellXfs count="147">
    <xf numFmtId="0" fontId="0" fillId="0" borderId="0" xfId="0">
      <alignment vertical="center"/>
    </xf>
    <xf numFmtId="0" fontId="0" fillId="0" borderId="0" xfId="0"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vertical="center"/>
    </xf>
    <xf numFmtId="0" fontId="5" fillId="0" borderId="8" xfId="0" applyFont="1" applyBorder="1" applyAlignment="1">
      <alignment vertical="top"/>
    </xf>
    <xf numFmtId="0" fontId="5" fillId="0" borderId="8" xfId="0" applyFont="1" applyBorder="1" applyAlignment="1">
      <alignment horizontal="center" vertical="center"/>
    </xf>
    <xf numFmtId="14" fontId="0" fillId="0" borderId="0" xfId="0" applyNumberFormat="1">
      <alignment vertical="center"/>
    </xf>
    <xf numFmtId="0" fontId="3" fillId="5" borderId="25" xfId="0" applyFont="1" applyFill="1" applyBorder="1" applyAlignment="1">
      <alignment horizontal="center" vertical="center"/>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3"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0" fillId="0" borderId="0" xfId="0" applyProtection="1">
      <alignment vertical="center"/>
      <protection locked="0"/>
    </xf>
    <xf numFmtId="0" fontId="7" fillId="5" borderId="26" xfId="0" applyFont="1" applyFill="1" applyBorder="1" applyAlignment="1">
      <alignment horizontal="center" vertical="center" wrapText="1"/>
    </xf>
    <xf numFmtId="0" fontId="5" fillId="0" borderId="11" xfId="0" applyFont="1" applyBorder="1" applyAlignment="1">
      <alignment horizontal="center" vertical="center"/>
    </xf>
    <xf numFmtId="0" fontId="11" fillId="0" borderId="0" xfId="0" applyFont="1">
      <alignment vertical="center"/>
    </xf>
    <xf numFmtId="0" fontId="11" fillId="0" borderId="0" xfId="0" applyFont="1" applyProtection="1">
      <alignment vertical="center"/>
      <protection locked="0"/>
    </xf>
    <xf numFmtId="0" fontId="3" fillId="0" borderId="0" xfId="0" applyFont="1" applyAlignment="1">
      <alignment horizontal="center" vertical="center"/>
    </xf>
    <xf numFmtId="0" fontId="7" fillId="11" borderId="17" xfId="0" applyFont="1" applyFill="1" applyBorder="1" applyAlignment="1">
      <alignment horizontal="center" vertical="center" wrapText="1"/>
    </xf>
    <xf numFmtId="0" fontId="7" fillId="11" borderId="18" xfId="0" applyFont="1" applyFill="1" applyBorder="1" applyAlignment="1">
      <alignment horizontal="center" vertical="center"/>
    </xf>
    <xf numFmtId="0" fontId="7" fillId="11" borderId="18" xfId="0" applyFont="1" applyFill="1" applyBorder="1" applyAlignment="1">
      <alignment horizontal="center" vertical="center" wrapText="1"/>
    </xf>
    <xf numFmtId="0" fontId="3" fillId="12" borderId="6" xfId="0" applyFont="1" applyFill="1" applyBorder="1" applyAlignment="1">
      <alignment horizontal="center" vertical="center"/>
    </xf>
    <xf numFmtId="14" fontId="3" fillId="12" borderId="6" xfId="0" applyNumberFormat="1" applyFont="1" applyFill="1" applyBorder="1" applyAlignment="1" applyProtection="1">
      <alignment horizontal="center" vertical="center"/>
    </xf>
    <xf numFmtId="0" fontId="10" fillId="12" borderId="6" xfId="0" applyFont="1" applyFill="1" applyBorder="1" applyAlignment="1">
      <alignment horizontal="center" vertical="center"/>
    </xf>
    <xf numFmtId="14" fontId="3" fillId="12" borderId="6" xfId="0" applyNumberFormat="1" applyFont="1" applyFill="1" applyBorder="1" applyAlignment="1">
      <alignment horizontal="center" vertical="center"/>
    </xf>
    <xf numFmtId="0" fontId="3" fillId="0" borderId="4" xfId="0" applyFont="1" applyBorder="1" applyAlignment="1" applyProtection="1">
      <alignment horizontal="center" vertical="center"/>
      <protection locked="0"/>
    </xf>
    <xf numFmtId="14" fontId="3" fillId="0" borderId="4" xfId="0" applyNumberFormat="1" applyFont="1" applyBorder="1" applyAlignment="1" applyProtection="1">
      <alignment horizontal="center" vertical="center"/>
      <protection locked="0"/>
    </xf>
    <xf numFmtId="0" fontId="7" fillId="0" borderId="4" xfId="0" applyFont="1" applyBorder="1" applyProtection="1">
      <alignment vertical="center"/>
      <protection locked="0"/>
    </xf>
    <xf numFmtId="0" fontId="5" fillId="0" borderId="33" xfId="0" applyFont="1" applyBorder="1" applyAlignment="1">
      <alignment vertical="center"/>
    </xf>
    <xf numFmtId="0" fontId="5" fillId="0" borderId="33" xfId="0" applyFont="1" applyBorder="1" applyAlignment="1">
      <alignment vertical="top"/>
    </xf>
    <xf numFmtId="0" fontId="7" fillId="11" borderId="34" xfId="0" applyFont="1" applyFill="1" applyBorder="1" applyAlignment="1">
      <alignment horizontal="center" vertical="center" wrapText="1"/>
    </xf>
    <xf numFmtId="0" fontId="3" fillId="12" borderId="11" xfId="0" applyFont="1" applyFill="1" applyBorder="1" applyAlignment="1">
      <alignment horizontal="center" vertical="center"/>
    </xf>
    <xf numFmtId="0" fontId="3" fillId="13" borderId="4" xfId="0" applyFont="1" applyFill="1" applyBorder="1" applyAlignment="1">
      <alignment horizontal="center" vertical="center"/>
    </xf>
    <xf numFmtId="176" fontId="3" fillId="13" borderId="4" xfId="0" applyNumberFormat="1" applyFont="1" applyFill="1" applyBorder="1" applyAlignment="1" applyProtection="1">
      <alignment horizontal="center" vertical="center"/>
    </xf>
    <xf numFmtId="0" fontId="3" fillId="12" borderId="28" xfId="0" applyFont="1" applyFill="1" applyBorder="1" applyAlignment="1">
      <alignment horizontal="center" vertical="center"/>
    </xf>
    <xf numFmtId="0" fontId="3" fillId="0" borderId="4" xfId="0" applyFont="1" applyFill="1" applyBorder="1" applyAlignment="1" applyProtection="1">
      <alignment horizontal="center" vertical="center"/>
      <protection locked="0"/>
    </xf>
    <xf numFmtId="0" fontId="5" fillId="12" borderId="35" xfId="0" applyFont="1" applyFill="1" applyBorder="1" applyAlignment="1">
      <alignment horizontal="center" vertical="center"/>
    </xf>
    <xf numFmtId="56" fontId="5" fillId="12" borderId="36" xfId="0" applyNumberFormat="1" applyFont="1" applyFill="1" applyBorder="1" applyAlignment="1">
      <alignment horizontal="center" vertical="center"/>
    </xf>
    <xf numFmtId="0" fontId="7" fillId="0" borderId="4" xfId="0" applyFont="1" applyBorder="1" applyAlignment="1" applyProtection="1">
      <alignment horizontal="center" vertical="center"/>
      <protection locked="0"/>
    </xf>
    <xf numFmtId="0" fontId="3" fillId="12" borderId="4" xfId="0" applyFont="1" applyFill="1" applyBorder="1" applyAlignment="1" applyProtection="1">
      <alignment horizontal="center" vertical="center"/>
      <protection locked="0"/>
    </xf>
    <xf numFmtId="0" fontId="8" fillId="7" borderId="4" xfId="0" applyFont="1" applyFill="1" applyBorder="1" applyAlignment="1" applyProtection="1">
      <alignment horizontal="center" vertical="center"/>
    </xf>
    <xf numFmtId="0" fontId="8" fillId="7" borderId="4" xfId="0"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8" fillId="8" borderId="4" xfId="0" applyFont="1" applyFill="1" applyBorder="1" applyAlignment="1" applyProtection="1">
      <alignment horizontal="left" vertical="center"/>
    </xf>
    <xf numFmtId="176" fontId="15" fillId="8" borderId="4" xfId="0" applyNumberFormat="1" applyFont="1" applyFill="1" applyBorder="1" applyAlignment="1" applyProtection="1">
      <alignment horizontal="right" vertical="center"/>
    </xf>
    <xf numFmtId="176" fontId="15" fillId="8" borderId="4" xfId="0" applyNumberFormat="1" applyFont="1" applyFill="1" applyBorder="1" applyAlignment="1" applyProtection="1">
      <alignment horizontal="center" vertical="center"/>
    </xf>
    <xf numFmtId="0" fontId="7" fillId="0" borderId="4" xfId="0" applyFont="1" applyBorder="1" applyProtection="1">
      <alignment vertical="center"/>
    </xf>
    <xf numFmtId="176" fontId="16" fillId="0" borderId="4" xfId="0" applyNumberFormat="1" applyFont="1" applyBorder="1" applyAlignment="1" applyProtection="1">
      <alignment horizontal="right" vertical="center"/>
    </xf>
    <xf numFmtId="0" fontId="7" fillId="0" borderId="4" xfId="0" applyFont="1" applyBorder="1" applyAlignment="1" applyProtection="1">
      <alignment vertical="center" wrapText="1"/>
    </xf>
    <xf numFmtId="0" fontId="16" fillId="0" borderId="4" xfId="0" applyFont="1" applyBorder="1" applyProtection="1">
      <alignment vertical="center"/>
    </xf>
    <xf numFmtId="176" fontId="3" fillId="13" borderId="35" xfId="0" applyNumberFormat="1" applyFont="1" applyFill="1" applyBorder="1" applyAlignment="1" applyProtection="1">
      <alignment horizontal="center" vertical="center"/>
    </xf>
    <xf numFmtId="5" fontId="0" fillId="13" borderId="1" xfId="0" applyNumberFormat="1" applyFill="1" applyBorder="1" applyProtection="1">
      <alignment vertical="center"/>
    </xf>
    <xf numFmtId="0" fontId="3" fillId="12" borderId="40" xfId="0" applyFont="1" applyFill="1" applyBorder="1" applyAlignment="1">
      <alignment horizontal="center" vertical="center"/>
    </xf>
    <xf numFmtId="14" fontId="3" fillId="12" borderId="40" xfId="0" applyNumberFormat="1" applyFont="1" applyFill="1" applyBorder="1" applyAlignment="1">
      <alignment horizontal="center" vertical="center"/>
    </xf>
    <xf numFmtId="0" fontId="10" fillId="12" borderId="40" xfId="0" applyFont="1" applyFill="1" applyBorder="1" applyAlignment="1">
      <alignment horizontal="center" vertical="center"/>
    </xf>
    <xf numFmtId="0" fontId="3" fillId="10" borderId="17" xfId="0" applyFont="1" applyFill="1" applyBorder="1" applyAlignment="1">
      <alignment horizontal="center" vertical="center"/>
    </xf>
    <xf numFmtId="0" fontId="7" fillId="10" borderId="18" xfId="0" applyFont="1" applyFill="1" applyBorder="1" applyAlignment="1">
      <alignment horizontal="center" vertical="center"/>
    </xf>
    <xf numFmtId="0" fontId="5" fillId="10" borderId="18"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8" fillId="8" borderId="41" xfId="0" applyFont="1" applyFill="1" applyBorder="1" applyAlignment="1" applyProtection="1">
      <alignment horizontal="left" vertical="center"/>
    </xf>
    <xf numFmtId="176" fontId="15" fillId="8" borderId="41" xfId="0" applyNumberFormat="1" applyFont="1" applyFill="1" applyBorder="1" applyAlignment="1" applyProtection="1">
      <alignment horizontal="right" vertical="center"/>
    </xf>
    <xf numFmtId="0" fontId="8" fillId="8" borderId="4" xfId="0" applyFont="1" applyFill="1" applyBorder="1" applyAlignment="1" applyProtection="1">
      <alignment horizontal="center" vertical="center"/>
    </xf>
    <xf numFmtId="176" fontId="15" fillId="8" borderId="37" xfId="0" applyNumberFormat="1" applyFont="1" applyFill="1" applyBorder="1" applyAlignment="1" applyProtection="1">
      <alignment horizontal="right" vertical="center"/>
    </xf>
    <xf numFmtId="176" fontId="15" fillId="8" borderId="37" xfId="0" applyNumberFormat="1" applyFont="1" applyFill="1" applyBorder="1" applyAlignment="1" applyProtection="1">
      <alignment horizontal="center" vertical="center"/>
    </xf>
    <xf numFmtId="176" fontId="15" fillId="8" borderId="32" xfId="0" applyNumberFormat="1" applyFont="1" applyFill="1" applyBorder="1" applyAlignment="1" applyProtection="1">
      <alignment horizontal="right" vertical="center"/>
    </xf>
    <xf numFmtId="176" fontId="15" fillId="8" borderId="0" xfId="0" applyNumberFormat="1" applyFont="1" applyFill="1" applyBorder="1" applyAlignment="1" applyProtection="1">
      <alignment horizontal="right" vertical="center"/>
    </xf>
    <xf numFmtId="176" fontId="15" fillId="8" borderId="0" xfId="0" applyNumberFormat="1" applyFont="1" applyFill="1" applyBorder="1" applyAlignment="1" applyProtection="1">
      <alignment horizontal="center" vertical="center"/>
    </xf>
    <xf numFmtId="0" fontId="16" fillId="0" borderId="32" xfId="0" applyFont="1" applyBorder="1" applyAlignment="1" applyProtection="1">
      <alignment horizontal="right" vertical="center"/>
    </xf>
    <xf numFmtId="0" fontId="16" fillId="0" borderId="0" xfId="0" applyFont="1" applyBorder="1" applyAlignment="1" applyProtection="1">
      <alignment horizontal="right" vertical="center"/>
    </xf>
    <xf numFmtId="0" fontId="16" fillId="0" borderId="0" xfId="0" applyFont="1" applyBorder="1" applyAlignment="1" applyProtection="1">
      <alignment horizontal="center" vertical="center"/>
    </xf>
    <xf numFmtId="0" fontId="0" fillId="0" borderId="32" xfId="0" applyBorder="1" applyProtection="1">
      <alignment vertical="center"/>
    </xf>
    <xf numFmtId="0" fontId="0" fillId="0" borderId="0" xfId="0" applyBorder="1" applyProtection="1">
      <alignment vertical="center"/>
    </xf>
    <xf numFmtId="0" fontId="5" fillId="0" borderId="42" xfId="0" applyFont="1" applyBorder="1" applyAlignment="1">
      <alignment vertical="center"/>
    </xf>
    <xf numFmtId="0" fontId="5" fillId="12" borderId="43" xfId="0" applyFont="1" applyFill="1" applyBorder="1" applyAlignment="1">
      <alignment horizontal="center" vertical="center"/>
    </xf>
    <xf numFmtId="0" fontId="0" fillId="0" borderId="4" xfId="0" applyBorder="1" applyAlignment="1" applyProtection="1">
      <alignment horizontal="left" vertical="center"/>
      <protection locked="0"/>
    </xf>
    <xf numFmtId="176" fontId="3" fillId="12" borderId="40" xfId="0" applyNumberFormat="1" applyFont="1" applyFill="1" applyBorder="1" applyAlignment="1" applyProtection="1">
      <alignment horizontal="center" vertical="center"/>
    </xf>
    <xf numFmtId="0" fontId="0" fillId="0" borderId="43" xfId="0" applyBorder="1" applyAlignment="1">
      <alignment horizontal="center" vertical="center"/>
    </xf>
    <xf numFmtId="0" fontId="0" fillId="0" borderId="50" xfId="0" applyBorder="1" applyAlignment="1">
      <alignment horizontal="center" vertical="center" wrapText="1"/>
    </xf>
    <xf numFmtId="0" fontId="7" fillId="0" borderId="50" xfId="0" applyFont="1" applyBorder="1" applyAlignment="1">
      <alignment horizontal="center" vertical="center" wrapText="1"/>
    </xf>
    <xf numFmtId="0" fontId="3"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3" fillId="12" borderId="6" xfId="0" applyFont="1" applyFill="1" applyBorder="1" applyAlignment="1">
      <alignment horizontal="left" vertical="center"/>
    </xf>
    <xf numFmtId="0" fontId="11" fillId="0" borderId="0" xfId="0" applyFont="1" applyProtection="1">
      <alignment vertical="center"/>
    </xf>
    <xf numFmtId="0" fontId="0" fillId="0" borderId="0" xfId="0" applyProtection="1">
      <alignment vertical="center"/>
    </xf>
    <xf numFmtId="0" fontId="7" fillId="0" borderId="0" xfId="0" applyFont="1" applyProtection="1">
      <alignment vertical="center"/>
    </xf>
    <xf numFmtId="0" fontId="17" fillId="13" borderId="39" xfId="0" applyFont="1" applyFill="1" applyBorder="1" applyAlignment="1" applyProtection="1">
      <alignment vertical="center"/>
    </xf>
    <xf numFmtId="0" fontId="20" fillId="0" borderId="0" xfId="0" applyFont="1" applyProtection="1">
      <alignment vertical="center"/>
    </xf>
    <xf numFmtId="0" fontId="3" fillId="0" borderId="0" xfId="0" applyFont="1" applyProtection="1">
      <alignment vertical="center"/>
    </xf>
    <xf numFmtId="0" fontId="21" fillId="0" borderId="52" xfId="0" applyFont="1" applyBorder="1" applyAlignment="1" applyProtection="1">
      <alignment vertical="center"/>
    </xf>
    <xf numFmtId="0" fontId="5" fillId="0" borderId="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56" fontId="5" fillId="0" borderId="3" xfId="0" applyNumberFormat="1"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3" fillId="0" borderId="40" xfId="0" applyFont="1" applyBorder="1" applyAlignment="1" applyProtection="1">
      <alignment horizontal="left" vertical="center"/>
      <protection locked="0"/>
    </xf>
    <xf numFmtId="0" fontId="12" fillId="0" borderId="0" xfId="0" applyFont="1" applyBorder="1" applyAlignment="1" applyProtection="1">
      <alignment vertical="center"/>
    </xf>
    <xf numFmtId="0" fontId="5" fillId="9"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9" fillId="0" borderId="0" xfId="0" applyFont="1" applyProtection="1">
      <alignment vertical="center"/>
    </xf>
    <xf numFmtId="0" fontId="11" fillId="0" borderId="0" xfId="0" applyFont="1" applyAlignment="1" applyProtection="1">
      <alignment horizontal="center" vertical="center"/>
    </xf>
    <xf numFmtId="0" fontId="3" fillId="9" borderId="0" xfId="0" applyFont="1" applyFill="1" applyAlignment="1" applyProtection="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5" fillId="0" borderId="10" xfId="0" applyFont="1" applyBorder="1" applyAlignment="1" applyProtection="1">
      <alignment horizontal="center" vertical="center"/>
      <protection locked="0"/>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0" fillId="11" borderId="20" xfId="0" applyFill="1" applyBorder="1" applyAlignment="1">
      <alignment horizontal="center" vertical="center"/>
    </xf>
    <xf numFmtId="0" fontId="0" fillId="11" borderId="21" xfId="0" applyFill="1" applyBorder="1" applyAlignment="1">
      <alignment horizontal="center" vertical="center"/>
    </xf>
    <xf numFmtId="0" fontId="0" fillId="11" borderId="44" xfId="0" applyFill="1" applyBorder="1" applyAlignment="1">
      <alignment horizontal="center" vertical="center"/>
    </xf>
    <xf numFmtId="0" fontId="5" fillId="12" borderId="35" xfId="0" applyFont="1" applyFill="1" applyBorder="1" applyAlignment="1">
      <alignment horizontal="center" vertical="center"/>
    </xf>
    <xf numFmtId="0" fontId="5" fillId="0" borderId="4" xfId="0" applyFont="1" applyBorder="1" applyAlignment="1">
      <alignment horizontal="center" vertical="center"/>
    </xf>
    <xf numFmtId="0" fontId="0" fillId="10" borderId="20" xfId="0" applyFill="1" applyBorder="1" applyAlignment="1">
      <alignment horizontal="center" vertical="center"/>
    </xf>
    <xf numFmtId="0" fontId="0" fillId="10" borderId="21" xfId="0" applyFill="1" applyBorder="1" applyAlignment="1">
      <alignment horizontal="center" vertical="center"/>
    </xf>
    <xf numFmtId="0" fontId="0" fillId="10" borderId="22" xfId="0"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42" fontId="14" fillId="6" borderId="5" xfId="0" applyNumberFormat="1" applyFont="1" applyFill="1" applyBorder="1" applyAlignment="1">
      <alignment horizontal="center" vertical="center"/>
    </xf>
    <xf numFmtId="42" fontId="14" fillId="6" borderId="38" xfId="0" applyNumberFormat="1" applyFont="1" applyFill="1" applyBorder="1" applyAlignment="1">
      <alignment horizontal="center" vertical="center"/>
    </xf>
    <xf numFmtId="0" fontId="5" fillId="12" borderId="32" xfId="0" applyFont="1" applyFill="1" applyBorder="1" applyAlignment="1">
      <alignment horizontal="center" vertical="center"/>
    </xf>
    <xf numFmtId="0" fontId="5" fillId="12" borderId="0" xfId="0" applyFont="1" applyFill="1" applyBorder="1" applyAlignment="1">
      <alignment horizontal="center" vertical="center"/>
    </xf>
    <xf numFmtId="0" fontId="13" fillId="12" borderId="36" xfId="1" applyFont="1" applyFill="1" applyBorder="1" applyAlignment="1">
      <alignment horizontal="center" vertical="center"/>
    </xf>
    <xf numFmtId="0" fontId="13" fillId="12" borderId="37" xfId="1" applyFont="1" applyFill="1" applyBorder="1" applyAlignment="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0" fillId="5" borderId="16" xfId="0" applyFill="1" applyBorder="1" applyAlignment="1">
      <alignment horizontal="center" vertical="center"/>
    </xf>
    <xf numFmtId="42" fontId="14" fillId="12" borderId="4" xfId="0" applyNumberFormat="1" applyFont="1" applyFill="1" applyBorder="1" applyAlignment="1">
      <alignment horizontal="center" vertical="center"/>
    </xf>
    <xf numFmtId="0" fontId="0" fillId="0" borderId="0" xfId="0" applyAlignment="1" applyProtection="1">
      <alignment horizontal="center" vertical="center"/>
    </xf>
    <xf numFmtId="0" fontId="5" fillId="12" borderId="35" xfId="0" applyFont="1" applyFill="1" applyBorder="1" applyAlignment="1">
      <alignment horizontal="left" vertical="center"/>
    </xf>
    <xf numFmtId="0" fontId="5" fillId="0" borderId="2"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CCFF"/>
      <color rgb="FFFF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abcd@&#9675;&#9675;.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tabSelected="1" workbookViewId="0">
      <selection activeCell="C8" sqref="C8"/>
    </sheetView>
  </sheetViews>
  <sheetFormatPr defaultRowHeight="13.5"/>
  <cols>
    <col min="1" max="1" width="7.125" style="17" bestFit="1" customWidth="1"/>
    <col min="2" max="2" width="20.125" bestFit="1" customWidth="1"/>
    <col min="3" max="3" width="27.375" customWidth="1"/>
    <col min="4" max="4" width="6.5" customWidth="1"/>
    <col min="5" max="5" width="8" customWidth="1"/>
    <col min="6" max="6" width="6.75" bestFit="1" customWidth="1"/>
    <col min="7" max="7" width="8.375" customWidth="1"/>
    <col min="8" max="8" width="14.125" customWidth="1"/>
    <col min="9" max="9" width="2.875" customWidth="1"/>
    <col min="10" max="10" width="9.25" customWidth="1"/>
    <col min="11" max="11" width="4.625" bestFit="1" customWidth="1"/>
    <col min="12" max="12" width="8.125" customWidth="1"/>
    <col min="13" max="13" width="11.125" customWidth="1"/>
    <col min="14" max="14" width="4.5" bestFit="1" customWidth="1"/>
    <col min="15" max="15" width="10.125" customWidth="1"/>
    <col min="16" max="16" width="4.75" customWidth="1"/>
    <col min="17" max="17" width="9" bestFit="1" customWidth="1"/>
    <col min="18" max="18" width="11" customWidth="1"/>
    <col min="19" max="19" width="3.75" customWidth="1"/>
    <col min="20" max="20" width="12.25" bestFit="1" customWidth="1"/>
    <col min="21" max="21" width="4.5" bestFit="1" customWidth="1"/>
    <col min="22" max="22" width="11.375" bestFit="1" customWidth="1"/>
    <col min="23" max="23" width="7.5" bestFit="1" customWidth="1"/>
    <col min="24" max="24" width="12.25" bestFit="1" customWidth="1"/>
    <col min="25" max="26" width="7.5" bestFit="1" customWidth="1"/>
    <col min="27" max="27" width="46" customWidth="1"/>
    <col min="30" max="30" width="7.625" bestFit="1" customWidth="1"/>
    <col min="33" max="33" width="56.25" customWidth="1"/>
  </cols>
  <sheetData>
    <row r="1" spans="1:33" s="3" customFormat="1" ht="11.25" customHeight="1">
      <c r="A1" s="97"/>
      <c r="B1" s="74"/>
      <c r="C1" s="2" t="s">
        <v>10</v>
      </c>
      <c r="D1" s="119" t="s">
        <v>11</v>
      </c>
      <c r="E1" s="120"/>
      <c r="F1" s="120"/>
      <c r="G1" s="120"/>
      <c r="H1" s="2" t="s">
        <v>12</v>
      </c>
      <c r="I1" s="125" t="s">
        <v>13</v>
      </c>
      <c r="J1" s="125"/>
      <c r="K1" s="125" t="s">
        <v>49</v>
      </c>
      <c r="L1" s="125"/>
      <c r="M1" s="16" t="s">
        <v>14</v>
      </c>
      <c r="N1" s="125" t="s">
        <v>15</v>
      </c>
      <c r="O1" s="125"/>
      <c r="P1" s="125" t="s">
        <v>72</v>
      </c>
      <c r="Q1" s="125"/>
      <c r="R1" s="125" t="s">
        <v>0</v>
      </c>
      <c r="S1" s="125"/>
      <c r="T1" s="125"/>
      <c r="U1" s="125"/>
      <c r="V1" s="125"/>
      <c r="W1" s="125"/>
      <c r="X1" s="30"/>
    </row>
    <row r="2" spans="1:33" s="4" customFormat="1" ht="23.25" customHeight="1" thickBot="1">
      <c r="A2" s="98" t="s">
        <v>18</v>
      </c>
      <c r="B2" s="75" t="s">
        <v>9</v>
      </c>
      <c r="C2" s="38" t="s">
        <v>29</v>
      </c>
      <c r="D2" s="136" t="s">
        <v>30</v>
      </c>
      <c r="E2" s="137"/>
      <c r="F2" s="137"/>
      <c r="G2" s="137"/>
      <c r="H2" s="38" t="s">
        <v>31</v>
      </c>
      <c r="I2" s="134" t="s">
        <v>32</v>
      </c>
      <c r="J2" s="135"/>
      <c r="K2" s="124" t="s">
        <v>80</v>
      </c>
      <c r="L2" s="124"/>
      <c r="M2" s="39">
        <v>43805</v>
      </c>
      <c r="N2" s="141">
        <f>W15</f>
        <v>0</v>
      </c>
      <c r="O2" s="141"/>
      <c r="P2" s="143" t="s">
        <v>73</v>
      </c>
      <c r="Q2" s="143"/>
      <c r="R2" s="143" t="s">
        <v>74</v>
      </c>
      <c r="S2" s="143"/>
      <c r="T2" s="143"/>
      <c r="U2" s="143"/>
      <c r="V2" s="143"/>
      <c r="W2" s="143"/>
      <c r="X2" s="31"/>
    </row>
    <row r="3" spans="1:33" s="5" customFormat="1" ht="23.25" customHeight="1" thickBot="1">
      <c r="A3" s="99"/>
      <c r="B3" s="91" t="s">
        <v>9</v>
      </c>
      <c r="C3" s="92"/>
      <c r="D3" s="118"/>
      <c r="E3" s="118"/>
      <c r="F3" s="118"/>
      <c r="G3" s="118"/>
      <c r="H3" s="92"/>
      <c r="I3" s="118" t="s">
        <v>16</v>
      </c>
      <c r="J3" s="118"/>
      <c r="K3" s="118"/>
      <c r="L3" s="118"/>
      <c r="M3" s="93"/>
      <c r="N3" s="132">
        <f>AF13</f>
        <v>0</v>
      </c>
      <c r="O3" s="133"/>
      <c r="P3" s="144"/>
      <c r="Q3" s="145"/>
      <c r="R3" s="145"/>
      <c r="S3" s="145"/>
      <c r="T3" s="145"/>
      <c r="U3" s="145"/>
      <c r="V3" s="145"/>
      <c r="W3" s="146"/>
      <c r="X3" s="94"/>
      <c r="Y3" s="95"/>
      <c r="Z3" s="95"/>
      <c r="AA3" s="95"/>
    </row>
    <row r="4" spans="1:33" ht="14.25" thickBot="1">
      <c r="A4" s="100" t="s">
        <v>82</v>
      </c>
      <c r="V4" s="6"/>
    </row>
    <row r="5" spans="1:33" ht="13.5" customHeight="1">
      <c r="A5" s="84"/>
      <c r="B5" s="110" t="s">
        <v>1</v>
      </c>
      <c r="C5" s="108" t="s">
        <v>85</v>
      </c>
      <c r="D5" s="112" t="s">
        <v>26</v>
      </c>
      <c r="E5" s="114" t="s">
        <v>46</v>
      </c>
      <c r="F5" s="114" t="s">
        <v>28</v>
      </c>
      <c r="G5" s="116" t="s">
        <v>27</v>
      </c>
      <c r="H5" s="138" t="s">
        <v>41</v>
      </c>
      <c r="I5" s="139"/>
      <c r="J5" s="139"/>
      <c r="K5" s="139"/>
      <c r="L5" s="140"/>
      <c r="M5" s="129" t="s">
        <v>6</v>
      </c>
      <c r="N5" s="130"/>
      <c r="O5" s="130"/>
      <c r="P5" s="130"/>
      <c r="Q5" s="131"/>
      <c r="R5" s="126" t="s">
        <v>7</v>
      </c>
      <c r="S5" s="127"/>
      <c r="T5" s="127"/>
      <c r="U5" s="127"/>
      <c r="V5" s="128"/>
      <c r="W5" s="121" t="s">
        <v>55</v>
      </c>
      <c r="X5" s="122"/>
      <c r="Y5" s="122"/>
      <c r="Z5" s="122"/>
      <c r="AA5" s="123"/>
      <c r="AB5" s="105" t="s">
        <v>81</v>
      </c>
      <c r="AC5" s="106"/>
      <c r="AD5" s="106"/>
      <c r="AE5" s="106"/>
      <c r="AF5" s="107"/>
      <c r="AG5" s="103" t="s">
        <v>79</v>
      </c>
    </row>
    <row r="6" spans="1:33" s="1" customFormat="1" ht="24" customHeight="1" thickBot="1">
      <c r="A6" s="101"/>
      <c r="B6" s="111"/>
      <c r="C6" s="109"/>
      <c r="D6" s="113"/>
      <c r="E6" s="115"/>
      <c r="F6" s="115"/>
      <c r="G6" s="117"/>
      <c r="H6" s="7" t="s">
        <v>5</v>
      </c>
      <c r="I6" s="15" t="s">
        <v>47</v>
      </c>
      <c r="J6" s="8" t="s">
        <v>48</v>
      </c>
      <c r="K6" s="8" t="s">
        <v>4</v>
      </c>
      <c r="L6" s="9" t="s">
        <v>46</v>
      </c>
      <c r="M6" s="10" t="s">
        <v>5</v>
      </c>
      <c r="N6" s="11" t="s">
        <v>2</v>
      </c>
      <c r="O6" s="12" t="s">
        <v>48</v>
      </c>
      <c r="P6" s="12" t="s">
        <v>4</v>
      </c>
      <c r="Q6" s="13" t="s">
        <v>8</v>
      </c>
      <c r="R6" s="57" t="s">
        <v>5</v>
      </c>
      <c r="S6" s="58" t="s">
        <v>2</v>
      </c>
      <c r="T6" s="59" t="s">
        <v>48</v>
      </c>
      <c r="U6" s="59" t="s">
        <v>4</v>
      </c>
      <c r="V6" s="60" t="s">
        <v>8</v>
      </c>
      <c r="W6" s="20" t="s">
        <v>51</v>
      </c>
      <c r="X6" s="21" t="s">
        <v>23</v>
      </c>
      <c r="Y6" s="22" t="s">
        <v>54</v>
      </c>
      <c r="Z6" s="22" t="s">
        <v>52</v>
      </c>
      <c r="AA6" s="32" t="s">
        <v>53</v>
      </c>
      <c r="AB6" s="78" t="s">
        <v>64</v>
      </c>
      <c r="AC6" s="79" t="s">
        <v>69</v>
      </c>
      <c r="AD6" s="80" t="s">
        <v>65</v>
      </c>
      <c r="AE6" s="81" t="s">
        <v>66</v>
      </c>
      <c r="AF6" s="82" t="s">
        <v>67</v>
      </c>
      <c r="AG6" s="104"/>
    </row>
    <row r="7" spans="1:33" s="19" customFormat="1" ht="20.100000000000001" customHeight="1">
      <c r="A7" s="102" t="s">
        <v>18</v>
      </c>
      <c r="B7" s="83" t="s">
        <v>24</v>
      </c>
      <c r="C7" s="83" t="s">
        <v>22</v>
      </c>
      <c r="D7" s="41">
        <v>3</v>
      </c>
      <c r="E7" s="23" t="s">
        <v>50</v>
      </c>
      <c r="F7" s="36">
        <v>1</v>
      </c>
      <c r="G7" s="23">
        <v>12345</v>
      </c>
      <c r="H7" s="23" t="s">
        <v>42</v>
      </c>
      <c r="I7" s="23" t="s">
        <v>19</v>
      </c>
      <c r="J7" s="24">
        <v>21399</v>
      </c>
      <c r="K7" s="36">
        <f>IF(J7="","",ROUNDDOWN((20200401-(YEAR(J7)*10000+MONTH(J7)*100+DAY(J7)))/10000,0))</f>
        <v>61</v>
      </c>
      <c r="L7" s="25" t="s">
        <v>17</v>
      </c>
      <c r="M7" s="23" t="s">
        <v>20</v>
      </c>
      <c r="N7" s="23" t="s">
        <v>3</v>
      </c>
      <c r="O7" s="26">
        <v>22275</v>
      </c>
      <c r="P7" s="36">
        <f>IF(O7="","",ROUNDDOWN((20200401-(YEAR(O7)*10000+MONTH(O7)*100+DAY(O7)))/10000,0))</f>
        <v>59</v>
      </c>
      <c r="Q7" s="25" t="s">
        <v>17</v>
      </c>
      <c r="R7" s="54" t="s">
        <v>21</v>
      </c>
      <c r="S7" s="54" t="s">
        <v>3</v>
      </c>
      <c r="T7" s="55">
        <v>36412</v>
      </c>
      <c r="U7" s="54">
        <f>IF(T7="","",ROUNDDOWN((20200401-(YEAR(T7)*10000+MONTH(T7)*100+DAY(T7)))/10000,0))</f>
        <v>20</v>
      </c>
      <c r="V7" s="56" t="s">
        <v>56</v>
      </c>
      <c r="W7" s="36">
        <v>2</v>
      </c>
      <c r="X7" s="23" t="s">
        <v>25</v>
      </c>
      <c r="Y7" s="23">
        <v>1</v>
      </c>
      <c r="Z7" s="36">
        <v>3</v>
      </c>
      <c r="AA7" s="33" t="s">
        <v>57</v>
      </c>
      <c r="AB7" s="77">
        <f t="shared" ref="AB7:AB12" si="0">IF(B7="","",VLOOKUP(B7, $C$16:$G$26, MATCH(E7,$C$16:$G$16,0), FALSE))</f>
        <v>17500</v>
      </c>
      <c r="AC7" s="77">
        <f>500*F7</f>
        <v>500</v>
      </c>
      <c r="AD7" s="77">
        <f>500*W7</f>
        <v>1000</v>
      </c>
      <c r="AE7" s="77">
        <f>3000*Y7</f>
        <v>3000</v>
      </c>
      <c r="AF7" s="77">
        <f>SUM(AB7:AE7)</f>
        <v>22000</v>
      </c>
      <c r="AG7" s="96"/>
    </row>
    <row r="8" spans="1:33" s="14" customFormat="1" ht="20.100000000000001" customHeight="1">
      <c r="A8" s="18"/>
      <c r="B8" s="29"/>
      <c r="C8" s="29"/>
      <c r="D8" s="27"/>
      <c r="E8" s="27"/>
      <c r="F8" s="37"/>
      <c r="G8" s="27"/>
      <c r="H8" s="40"/>
      <c r="I8" s="27"/>
      <c r="J8" s="28"/>
      <c r="K8" s="34" t="str">
        <f t="shared" ref="K8:K12" si="1">IF(J8="","",ROUNDDOWN((20200401-(YEAR(J8)*10000+MONTH(J8)*100+DAY(J8)))/10000,0))</f>
        <v/>
      </c>
      <c r="L8" s="27"/>
      <c r="M8" s="40"/>
      <c r="N8" s="27"/>
      <c r="O8" s="28"/>
      <c r="P8" s="34" t="str">
        <f t="shared" ref="P8:P12" si="2">IF(O8="","",ROUNDDOWN((20200401-(YEAR(O8)*10000+MONTH(O8)*100+DAY(O8)))/10000,0))</f>
        <v/>
      </c>
      <c r="Q8" s="27"/>
      <c r="R8" s="29"/>
      <c r="S8" s="27"/>
      <c r="T8" s="28"/>
      <c r="U8" s="34" t="str">
        <f t="shared" ref="U8:U12" si="3">IF(T8="","",ROUNDDOWN((20200401-(YEAR(T8)*10000+MONTH(T8)*100+DAY(T8)))/10000,0))</f>
        <v/>
      </c>
      <c r="V8" s="27"/>
      <c r="W8" s="37"/>
      <c r="X8" s="40"/>
      <c r="Y8" s="40"/>
      <c r="Z8" s="37"/>
      <c r="AA8" s="29"/>
      <c r="AB8" s="35" t="str">
        <f t="shared" si="0"/>
        <v/>
      </c>
      <c r="AC8" s="35">
        <f t="shared" ref="AC8:AC12" si="4">500*F8</f>
        <v>0</v>
      </c>
      <c r="AD8" s="35">
        <f t="shared" ref="AD8:AD12" si="5">500*W8</f>
        <v>0</v>
      </c>
      <c r="AE8" s="35">
        <f t="shared" ref="AE8:AE12" si="6">3000*Y8</f>
        <v>0</v>
      </c>
      <c r="AF8" s="35">
        <f t="shared" ref="AF8:AF12" si="7">SUM(AB8:AE8)</f>
        <v>0</v>
      </c>
      <c r="AG8" s="76"/>
    </row>
    <row r="9" spans="1:33" s="14" customFormat="1" ht="20.100000000000001" customHeight="1">
      <c r="A9" s="18"/>
      <c r="B9" s="29"/>
      <c r="C9" s="29"/>
      <c r="D9" s="27"/>
      <c r="E9" s="27"/>
      <c r="F9" s="37"/>
      <c r="G9" s="27"/>
      <c r="H9" s="40"/>
      <c r="I9" s="27"/>
      <c r="J9" s="28"/>
      <c r="K9" s="34" t="str">
        <f t="shared" si="1"/>
        <v/>
      </c>
      <c r="L9" s="27"/>
      <c r="M9" s="40"/>
      <c r="N9" s="27"/>
      <c r="O9" s="28"/>
      <c r="P9" s="34" t="str">
        <f t="shared" si="2"/>
        <v/>
      </c>
      <c r="Q9" s="27"/>
      <c r="R9" s="29"/>
      <c r="S9" s="27"/>
      <c r="T9" s="28"/>
      <c r="U9" s="34" t="str">
        <f t="shared" si="3"/>
        <v/>
      </c>
      <c r="V9" s="27"/>
      <c r="W9" s="37"/>
      <c r="X9" s="27"/>
      <c r="Y9" s="40"/>
      <c r="Z9" s="37"/>
      <c r="AA9" s="29"/>
      <c r="AB9" s="35" t="str">
        <f t="shared" si="0"/>
        <v/>
      </c>
      <c r="AC9" s="35">
        <f t="shared" si="4"/>
        <v>0</v>
      </c>
      <c r="AD9" s="35">
        <f t="shared" si="5"/>
        <v>0</v>
      </c>
      <c r="AE9" s="35">
        <f t="shared" si="6"/>
        <v>0</v>
      </c>
      <c r="AF9" s="35">
        <f t="shared" si="7"/>
        <v>0</v>
      </c>
      <c r="AG9" s="76"/>
    </row>
    <row r="10" spans="1:33" s="14" customFormat="1" ht="20.100000000000001" customHeight="1">
      <c r="A10" s="18"/>
      <c r="B10" s="29"/>
      <c r="C10" s="29"/>
      <c r="D10" s="27"/>
      <c r="E10" s="27"/>
      <c r="F10" s="37"/>
      <c r="G10" s="27"/>
      <c r="H10" s="40"/>
      <c r="I10" s="27"/>
      <c r="J10" s="28"/>
      <c r="K10" s="34" t="str">
        <f t="shared" si="1"/>
        <v/>
      </c>
      <c r="L10" s="27"/>
      <c r="M10" s="40"/>
      <c r="N10" s="27"/>
      <c r="O10" s="28"/>
      <c r="P10" s="34" t="str">
        <f t="shared" si="2"/>
        <v/>
      </c>
      <c r="Q10" s="27"/>
      <c r="R10" s="29"/>
      <c r="S10" s="27"/>
      <c r="T10" s="28"/>
      <c r="U10" s="34" t="str">
        <f t="shared" si="3"/>
        <v/>
      </c>
      <c r="V10" s="27"/>
      <c r="W10" s="37"/>
      <c r="X10" s="27"/>
      <c r="Y10" s="40"/>
      <c r="Z10" s="37"/>
      <c r="AA10" s="29"/>
      <c r="AB10" s="35" t="str">
        <f t="shared" si="0"/>
        <v/>
      </c>
      <c r="AC10" s="35">
        <f t="shared" si="4"/>
        <v>0</v>
      </c>
      <c r="AD10" s="35">
        <f t="shared" si="5"/>
        <v>0</v>
      </c>
      <c r="AE10" s="35">
        <f t="shared" si="6"/>
        <v>0</v>
      </c>
      <c r="AF10" s="35">
        <f t="shared" si="7"/>
        <v>0</v>
      </c>
      <c r="AG10" s="76"/>
    </row>
    <row r="11" spans="1:33" s="14" customFormat="1" ht="20.100000000000001" customHeight="1">
      <c r="A11" s="18"/>
      <c r="B11" s="29"/>
      <c r="C11" s="29"/>
      <c r="D11" s="27"/>
      <c r="E11" s="27"/>
      <c r="F11" s="37"/>
      <c r="G11" s="27"/>
      <c r="H11" s="40"/>
      <c r="I11" s="27"/>
      <c r="J11" s="28"/>
      <c r="K11" s="34" t="str">
        <f t="shared" si="1"/>
        <v/>
      </c>
      <c r="L11" s="27"/>
      <c r="M11" s="40"/>
      <c r="N11" s="27"/>
      <c r="O11" s="28"/>
      <c r="P11" s="34" t="str">
        <f t="shared" si="2"/>
        <v/>
      </c>
      <c r="Q11" s="27"/>
      <c r="R11" s="29"/>
      <c r="S11" s="27"/>
      <c r="T11" s="28"/>
      <c r="U11" s="34" t="str">
        <f t="shared" si="3"/>
        <v/>
      </c>
      <c r="V11" s="27"/>
      <c r="W11" s="37"/>
      <c r="X11" s="27"/>
      <c r="Y11" s="40"/>
      <c r="Z11" s="37"/>
      <c r="AA11" s="29"/>
      <c r="AB11" s="35" t="str">
        <f t="shared" si="0"/>
        <v/>
      </c>
      <c r="AC11" s="35">
        <f t="shared" si="4"/>
        <v>0</v>
      </c>
      <c r="AD11" s="35">
        <f t="shared" si="5"/>
        <v>0</v>
      </c>
      <c r="AE11" s="35">
        <f t="shared" si="6"/>
        <v>0</v>
      </c>
      <c r="AF11" s="35">
        <f t="shared" si="7"/>
        <v>0</v>
      </c>
      <c r="AG11" s="76"/>
    </row>
    <row r="12" spans="1:33" s="14" customFormat="1" ht="20.100000000000001" customHeight="1" thickBot="1">
      <c r="A12" s="18"/>
      <c r="B12" s="29"/>
      <c r="C12" s="29"/>
      <c r="D12" s="27"/>
      <c r="E12" s="27"/>
      <c r="F12" s="37"/>
      <c r="G12" s="27"/>
      <c r="H12" s="40"/>
      <c r="I12" s="27"/>
      <c r="J12" s="28"/>
      <c r="K12" s="34" t="str">
        <f t="shared" si="1"/>
        <v/>
      </c>
      <c r="L12" s="27"/>
      <c r="M12" s="40"/>
      <c r="N12" s="27"/>
      <c r="O12" s="28"/>
      <c r="P12" s="34" t="str">
        <f t="shared" si="2"/>
        <v/>
      </c>
      <c r="Q12" s="27"/>
      <c r="R12" s="29"/>
      <c r="S12" s="27"/>
      <c r="T12" s="28"/>
      <c r="U12" s="34" t="str">
        <f t="shared" si="3"/>
        <v/>
      </c>
      <c r="V12" s="27"/>
      <c r="W12" s="37"/>
      <c r="X12" s="27"/>
      <c r="Y12" s="40"/>
      <c r="Z12" s="37"/>
      <c r="AA12" s="29"/>
      <c r="AB12" s="35" t="str">
        <f t="shared" si="0"/>
        <v/>
      </c>
      <c r="AC12" s="35">
        <f t="shared" si="4"/>
        <v>0</v>
      </c>
      <c r="AD12" s="35">
        <f t="shared" si="5"/>
        <v>0</v>
      </c>
      <c r="AE12" s="35">
        <f t="shared" si="6"/>
        <v>0</v>
      </c>
      <c r="AF12" s="52">
        <f t="shared" si="7"/>
        <v>0</v>
      </c>
      <c r="AG12" s="76"/>
    </row>
    <row r="13" spans="1:33" s="85" customFormat="1" ht="25.5" customHeight="1" thickBot="1">
      <c r="A13" s="90" t="s">
        <v>84</v>
      </c>
      <c r="E13" s="86"/>
      <c r="K13" s="87" t="s">
        <v>71</v>
      </c>
      <c r="AD13" s="142" t="s">
        <v>68</v>
      </c>
      <c r="AE13" s="142"/>
      <c r="AF13" s="53">
        <f>SUM(AF8:AF12)</f>
        <v>0</v>
      </c>
    </row>
    <row r="14" spans="1:33" s="14" customFormat="1">
      <c r="A14" s="88" t="s">
        <v>83</v>
      </c>
      <c r="B14" s="85"/>
      <c r="C14" s="85"/>
      <c r="D14" s="85"/>
      <c r="E14" s="89"/>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row>
    <row r="15" spans="1:33" s="14" customFormat="1">
      <c r="A15" s="84"/>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row>
    <row r="16" spans="1:33" s="14" customFormat="1" ht="22.5">
      <c r="A16" s="84"/>
      <c r="B16" s="85"/>
      <c r="C16" s="42" t="s">
        <v>58</v>
      </c>
      <c r="D16" s="43" t="s">
        <v>43</v>
      </c>
      <c r="E16" s="43" t="s">
        <v>70</v>
      </c>
      <c r="F16" s="43" t="s">
        <v>76</v>
      </c>
      <c r="G16" s="44" t="s">
        <v>44</v>
      </c>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row>
    <row r="17" spans="1:33" s="14" customFormat="1">
      <c r="A17" s="84"/>
      <c r="B17" s="85"/>
      <c r="C17" s="45" t="s">
        <v>33</v>
      </c>
      <c r="D17" s="46">
        <v>19500</v>
      </c>
      <c r="E17" s="46">
        <v>17500</v>
      </c>
      <c r="F17" s="46">
        <v>15500</v>
      </c>
      <c r="G17" s="47">
        <v>13500</v>
      </c>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row>
    <row r="18" spans="1:33" s="14" customFormat="1">
      <c r="A18" s="84"/>
      <c r="B18" s="85"/>
      <c r="C18" s="45" t="s">
        <v>34</v>
      </c>
      <c r="D18" s="46">
        <v>13000</v>
      </c>
      <c r="E18" s="46">
        <v>11000</v>
      </c>
      <c r="F18" s="46" t="s">
        <v>45</v>
      </c>
      <c r="G18" s="47">
        <v>9000</v>
      </c>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row>
    <row r="19" spans="1:33" s="14" customFormat="1">
      <c r="A19" s="84"/>
      <c r="B19" s="85"/>
      <c r="C19" s="45" t="s">
        <v>35</v>
      </c>
      <c r="D19" s="46">
        <v>19500</v>
      </c>
      <c r="E19" s="46">
        <v>17500</v>
      </c>
      <c r="F19" s="46">
        <v>15500</v>
      </c>
      <c r="G19" s="47">
        <v>13500</v>
      </c>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row>
    <row r="20" spans="1:33" s="14" customFormat="1">
      <c r="A20" s="84"/>
      <c r="B20" s="85"/>
      <c r="C20" s="45" t="s">
        <v>36</v>
      </c>
      <c r="D20" s="46">
        <v>13000</v>
      </c>
      <c r="E20" s="46">
        <v>11000</v>
      </c>
      <c r="F20" s="46" t="s">
        <v>45</v>
      </c>
      <c r="G20" s="47">
        <v>9000</v>
      </c>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row>
    <row r="21" spans="1:33" s="14" customFormat="1">
      <c r="A21" s="84"/>
      <c r="B21" s="85"/>
      <c r="C21" s="45" t="s">
        <v>75</v>
      </c>
      <c r="D21" s="46">
        <v>19500</v>
      </c>
      <c r="E21" s="46">
        <v>17500</v>
      </c>
      <c r="F21" s="46">
        <v>15500</v>
      </c>
      <c r="G21" s="47">
        <v>13500</v>
      </c>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row>
    <row r="22" spans="1:33" s="14" customFormat="1">
      <c r="A22" s="84"/>
      <c r="B22" s="85"/>
      <c r="C22" s="45" t="s">
        <v>37</v>
      </c>
      <c r="D22" s="46">
        <v>13000</v>
      </c>
      <c r="E22" s="46">
        <v>11000</v>
      </c>
      <c r="F22" s="46">
        <v>0</v>
      </c>
      <c r="G22" s="47">
        <v>9000</v>
      </c>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row>
    <row r="23" spans="1:33" s="14" customFormat="1">
      <c r="A23" s="84"/>
      <c r="B23" s="85"/>
      <c r="C23" s="45" t="s">
        <v>38</v>
      </c>
      <c r="D23" s="46">
        <v>6500</v>
      </c>
      <c r="E23" s="46">
        <v>0</v>
      </c>
      <c r="F23" s="46">
        <v>0</v>
      </c>
      <c r="G23" s="47">
        <v>4500</v>
      </c>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row>
    <row r="24" spans="1:33" s="14" customFormat="1">
      <c r="A24" s="84"/>
      <c r="B24" s="85"/>
      <c r="C24" s="45" t="s">
        <v>39</v>
      </c>
      <c r="D24" s="46">
        <v>19500</v>
      </c>
      <c r="E24" s="46">
        <v>17500</v>
      </c>
      <c r="F24" s="46">
        <v>15500</v>
      </c>
      <c r="G24" s="47">
        <v>13500</v>
      </c>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row>
    <row r="25" spans="1:33" s="14" customFormat="1">
      <c r="A25" s="84"/>
      <c r="B25" s="85"/>
      <c r="C25" s="45" t="s">
        <v>40</v>
      </c>
      <c r="D25" s="46">
        <v>13000</v>
      </c>
      <c r="E25" s="46">
        <v>11000</v>
      </c>
      <c r="F25" s="46">
        <v>0</v>
      </c>
      <c r="G25" s="47">
        <v>9000</v>
      </c>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row>
    <row r="26" spans="1:33" s="14" customFormat="1">
      <c r="A26" s="84"/>
      <c r="B26" s="85"/>
      <c r="C26" s="45" t="s">
        <v>77</v>
      </c>
      <c r="D26" s="46">
        <v>6500</v>
      </c>
      <c r="E26" s="46">
        <v>0</v>
      </c>
      <c r="F26" s="46">
        <v>0</v>
      </c>
      <c r="G26" s="47">
        <v>4500</v>
      </c>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row>
    <row r="27" spans="1:33" s="14" customFormat="1">
      <c r="A27" s="84"/>
      <c r="B27" s="73"/>
      <c r="C27" s="61"/>
      <c r="D27" s="62"/>
      <c r="E27" s="64"/>
      <c r="F27" s="64"/>
      <c r="G27" s="65"/>
      <c r="H27" s="73"/>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row>
    <row r="28" spans="1:33" s="14" customFormat="1">
      <c r="A28" s="84"/>
      <c r="B28" s="73"/>
      <c r="C28" s="63" t="s">
        <v>78</v>
      </c>
      <c r="D28" s="46"/>
      <c r="E28" s="66"/>
      <c r="F28" s="67"/>
      <c r="G28" s="68"/>
      <c r="H28" s="73"/>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row>
    <row r="29" spans="1:33" s="14" customFormat="1">
      <c r="A29" s="84"/>
      <c r="B29" s="85"/>
      <c r="C29" s="48" t="s">
        <v>59</v>
      </c>
      <c r="D29" s="49">
        <v>500</v>
      </c>
      <c r="E29" s="69"/>
      <c r="F29" s="70"/>
      <c r="G29" s="71"/>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row>
    <row r="30" spans="1:33" s="14" customFormat="1">
      <c r="A30" s="84"/>
      <c r="B30" s="85"/>
      <c r="C30" s="48" t="s">
        <v>60</v>
      </c>
      <c r="D30" s="49">
        <v>500</v>
      </c>
      <c r="E30" s="69"/>
      <c r="F30" s="70"/>
      <c r="G30" s="71"/>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row>
    <row r="31" spans="1:33" s="14" customFormat="1">
      <c r="A31" s="84"/>
      <c r="B31" s="85"/>
      <c r="C31" s="48" t="s">
        <v>61</v>
      </c>
      <c r="D31" s="49">
        <v>3000</v>
      </c>
      <c r="E31" s="69"/>
      <c r="F31" s="70"/>
      <c r="G31" s="71"/>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row>
    <row r="32" spans="1:33" s="14" customFormat="1" ht="22.5">
      <c r="A32" s="84"/>
      <c r="B32" s="85"/>
      <c r="C32" s="50" t="s">
        <v>63</v>
      </c>
      <c r="D32" s="51" t="s">
        <v>62</v>
      </c>
      <c r="E32" s="72"/>
      <c r="F32" s="73"/>
      <c r="G32" s="73"/>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row>
    <row r="33" spans="1:33" s="14" customFormat="1">
      <c r="A33" s="84"/>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row>
    <row r="34" spans="1:33" s="14" customFormat="1">
      <c r="A34" s="18"/>
    </row>
    <row r="35" spans="1:33" s="14" customFormat="1">
      <c r="A35" s="18"/>
    </row>
    <row r="36" spans="1:33" s="14" customFormat="1">
      <c r="A36" s="18"/>
    </row>
  </sheetData>
  <sheetProtection sheet="1" objects="1" scenarios="1"/>
  <mergeCells count="31">
    <mergeCell ref="N2:O2"/>
    <mergeCell ref="AD13:AE13"/>
    <mergeCell ref="P1:Q1"/>
    <mergeCell ref="P2:Q2"/>
    <mergeCell ref="P3:Q3"/>
    <mergeCell ref="R1:W1"/>
    <mergeCell ref="R2:W2"/>
    <mergeCell ref="R3:W3"/>
    <mergeCell ref="D3:G3"/>
    <mergeCell ref="D1:G1"/>
    <mergeCell ref="W5:AA5"/>
    <mergeCell ref="K2:L2"/>
    <mergeCell ref="K3:L3"/>
    <mergeCell ref="K1:L1"/>
    <mergeCell ref="N1:O1"/>
    <mergeCell ref="E5:E6"/>
    <mergeCell ref="R5:V5"/>
    <mergeCell ref="M5:Q5"/>
    <mergeCell ref="N3:O3"/>
    <mergeCell ref="I1:J1"/>
    <mergeCell ref="I2:J2"/>
    <mergeCell ref="D2:G2"/>
    <mergeCell ref="H5:L5"/>
    <mergeCell ref="I3:J3"/>
    <mergeCell ref="AG5:AG6"/>
    <mergeCell ref="AB5:AF5"/>
    <mergeCell ref="C5:C6"/>
    <mergeCell ref="B5:B6"/>
    <mergeCell ref="D5:D6"/>
    <mergeCell ref="F5:F6"/>
    <mergeCell ref="G5:G6"/>
  </mergeCells>
  <phoneticPr fontId="1"/>
  <dataValidations xWindow="386" yWindow="392" count="17">
    <dataValidation type="list" allowBlank="1" showInputMessage="1" showErrorMessage="1" prompt="プルダウンから選択してください" sqref="S7:S12 I7:I12 N7:N12">
      <formula1>"男,女"</formula1>
    </dataValidation>
    <dataValidation allowBlank="1" showInputMessage="1" showErrorMessage="1" prompt="10文字以内で入力してください" sqref="C7:C12"/>
    <dataValidation type="list" imeMode="on" showInputMessage="1" promptTitle="プルダウンから" prompt="選んでください" sqref="I2:I3">
      <formula1>"　,ゆうちょ銀行,三菱ＵＦＪ銀行"</formula1>
    </dataValidation>
    <dataValidation type="list" allowBlank="1" showInputMessage="1" showErrorMessage="1" prompt="プルダウンから選んでください" sqref="B7:B12">
      <formula1>"6時間スコア(3人チーム),6時間スコア(2人チーム),30kmストレート(3人チーム),30kmストレート(2人チーム),4時間スコア(3人チーム),4時間スコア(2人チーム),4時間スコア個人,15kmストレート(3人チーム),15kmストレート(2人チーム),15kmストレート個人"</formula1>
    </dataValidation>
    <dataValidation type="list" allowBlank="1" showInputMessage="1" showErrorMessage="1" prompt="車で来る方はプルダウンから選択" sqref="X7:X12">
      <formula1>"大谷川河川敷,日光運動公園北,豊岡運動公園"</formula1>
    </dataValidation>
    <dataValidation type="whole" allowBlank="1" showInputMessage="1" showErrorMessage="1" prompt="ｻﾑｺﾝﾊﾟｽ(\3000・当日渡し)を買いたい場合は数を入力" sqref="Y7">
      <formula1>1</formula1>
      <formula2>3</formula2>
    </dataValidation>
    <dataValidation type="whole" allowBlank="1" showInputMessage="1" showErrorMessage="1" prompt="山川記念館で飲食宿泊希望の人数(費用は当日夜現金払い)_x000a_" sqref="Z7:Z12">
      <formula1>0</formula1>
      <formula2>5</formula2>
    </dataValidation>
    <dataValidation type="whole" allowBlank="1" showInputMessage="1" showErrorMessage="1" prompt="\500／人・希望する人数を入力" sqref="W7:W12">
      <formula1>0</formula1>
      <formula2>3</formula2>
    </dataValidation>
    <dataValidation type="whole" allowBlank="1" showInputMessage="1" showErrorMessage="1" prompt="使用するMyEカードのNo.を入力" sqref="G7:G12">
      <formula1>10000</formula1>
      <formula2>9999999</formula2>
    </dataValidation>
    <dataValidation type="list" allowBlank="1" showInputMessage="1" showErrorMessage="1" prompt="チームの構成をプルダウンから選択" sqref="E7:E12">
      <formula1>"一般のみ,一般+学生1,一般+学生2,学生のみ"</formula1>
    </dataValidation>
    <dataValidation allowBlank="1" showInputMessage="1" showErrorMessage="1" prompt="/区切りで生年月日を入力ください" sqref="J7"/>
    <dataValidation allowBlank="1" showInputMessage="1" showErrorMessage="1" prompt="2020年3月31日現在の年齢に_x000a_自動計算されます" sqref="K7:K12"/>
    <dataValidation type="list" allowBlank="1" showInputMessage="1" showErrorMessage="1" prompt="プルダウンから選んでください" sqref="Q7:Q12 L7:L12 V7:V12">
      <formula1>"一般,高校・大学・院生,中学生以下"</formula1>
    </dataValidation>
    <dataValidation type="list" allowBlank="1" showInputMessage="1" showErrorMessage="1" prompt="レンタルするチームは1" sqref="F7:F12">
      <formula1>"0,1"</formula1>
    </dataValidation>
    <dataValidation type="whole" allowBlank="1" showInputMessage="1" showErrorMessage="1" prompt="ｻﾑｺﾝﾊﾟｽ(\3000・当日渡し)を買いたい場合は数を入力" sqref="Y8:Y12">
      <formula1>0</formula1>
      <formula2>3</formula2>
    </dataValidation>
    <dataValidation type="date" allowBlank="1" showInputMessage="1" showErrorMessage="1" prompt="西暦の生年月日を/区切りで入力ください" sqref="T8:T12 O8:O12 J8:J12">
      <formula1>7031</formula1>
      <formula2>39904</formula2>
    </dataValidation>
    <dataValidation type="whole" allowBlank="1" showInputMessage="1" showErrorMessage="1" prompt="チームの人数を入力、個人は1と入力ください" sqref="D7:D12">
      <formula1>1</formula1>
      <formula2>3</formula2>
    </dataValidation>
  </dataValidations>
  <hyperlinks>
    <hyperlink ref="D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日光浪漫派ロゲ</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jyjyj</dc:creator>
  <cp:lastModifiedBy>jyjyj</cp:lastModifiedBy>
  <dcterms:created xsi:type="dcterms:W3CDTF">2019-12-04T14:37:44Z</dcterms:created>
  <dcterms:modified xsi:type="dcterms:W3CDTF">2019-12-05T16:12:40Z</dcterms:modified>
</cp:coreProperties>
</file>