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326"/>
  <workbookPr/>
  <bookViews>
    <workbookView xWindow="0" yWindow="0" windowWidth="8573" windowHeight="8903" activeTab="1"/>
  </bookViews>
  <sheets>
    <sheet name="損益集計表" sheetId="5" r:id="rId1"/>
    <sheet name="収益" sheetId="1" r:id="rId2"/>
    <sheet name="全明細" sheetId="2" state="hidden" r:id="rId3"/>
    <sheet name="個人別" sheetId="3" state="hidden" r:id="rId4"/>
    <sheet name="種類別" sheetId="4" state="hidden" r:id="rId5"/>
    <sheet name="補助代" sheetId="8" state="hidden" r:id="rId6"/>
    <sheet name="口座振込" sheetId="7" state="hidden" r:id="rId7"/>
    <sheet name="返金予定金" sheetId="10" state="hidden" r:id="rId8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<sst xmlns="http://schemas.openxmlformats.org/spreadsheetml/2006/main" count="1529" uniqueCount="482">
  <si>
    <t>収入</t>
    <rPh sb="0" eb="2">
      <t>シュウニュウ</t>
    </rPh>
    <phoneticPr fontId="3"/>
  </si>
  <si>
    <t>区分</t>
    <rPh sb="0" eb="2">
      <t>クブン</t>
    </rPh>
    <phoneticPr fontId="2"/>
  </si>
  <si>
    <t>収益</t>
    <rPh sb="0" eb="2">
      <t>シュウエキ</t>
    </rPh>
    <phoneticPr fontId="3"/>
  </si>
  <si>
    <t>単価</t>
    <rPh sb="0" eb="2">
      <t>タンカ</t>
    </rPh>
    <phoneticPr fontId="3"/>
  </si>
  <si>
    <t>人数</t>
    <rPh sb="0" eb="2">
      <t>ニンズウ</t>
    </rPh>
    <phoneticPr fontId="3"/>
  </si>
  <si>
    <t>ME</t>
  </si>
  <si>
    <t>WE</t>
  </si>
  <si>
    <t>MA</t>
  </si>
  <si>
    <t>WF</t>
  </si>
  <si>
    <t>MEC</t>
  </si>
  <si>
    <t>WEC</t>
  </si>
  <si>
    <t>MAC</t>
  </si>
  <si>
    <t>WAC</t>
  </si>
  <si>
    <t>MFC/WFC</t>
  </si>
  <si>
    <t>学連補助</t>
    <rPh sb="0" eb="2">
      <t>ガクレン</t>
    </rPh>
    <rPh sb="2" eb="4">
      <t>ホジョ</t>
    </rPh>
    <phoneticPr fontId="2"/>
  </si>
  <si>
    <t>レンタル</t>
  </si>
  <si>
    <t>地図販売</t>
    <rPh sb="0" eb="4">
      <t>チズハンバイ</t>
    </rPh>
    <phoneticPr fontId="3"/>
  </si>
  <si>
    <t>収入総計</t>
    <rPh sb="0" eb="2">
      <t>シュウニュウ</t>
    </rPh>
    <rPh sb="2" eb="4">
      <t>ソウケイ</t>
    </rPh>
    <phoneticPr fontId="3"/>
  </si>
  <si>
    <t>WA</t>
  </si>
  <si>
    <t>MF</t>
  </si>
  <si>
    <t>経費請求コード</t>
  </si>
  <si>
    <t>請求者コード</t>
  </si>
  <si>
    <t>請求者名</t>
  </si>
  <si>
    <t>科目コード</t>
  </si>
  <si>
    <t>科目名</t>
  </si>
  <si>
    <t>種類コード</t>
  </si>
  <si>
    <t>種類名</t>
  </si>
  <si>
    <t>明細</t>
  </si>
  <si>
    <t>金額</t>
  </si>
  <si>
    <t>支払先</t>
  </si>
  <si>
    <t>備考</t>
  </si>
  <si>
    <t>状況コード</t>
  </si>
  <si>
    <t>状況名</t>
  </si>
  <si>
    <t>経費発生日</t>
  </si>
  <si>
    <t>請求日</t>
  </si>
  <si>
    <t>承認日</t>
  </si>
  <si>
    <t>支払日</t>
  </si>
  <si>
    <t>拒否日</t>
  </si>
  <si>
    <t>承認者名</t>
  </si>
  <si>
    <t>支払者名</t>
  </si>
  <si>
    <t>EXP000007613</t>
  </si>
  <si>
    <t>PSN000000985</t>
  </si>
  <si>
    <t>栗本開</t>
  </si>
  <si>
    <t>ACC02</t>
  </si>
  <si>
    <t>地図調査</t>
  </si>
  <si>
    <t>EXE104</t>
  </si>
  <si>
    <t>消耗品費</t>
  </si>
  <si>
    <t>ビニールテープ×2</t>
  </si>
  <si>
    <t>東急ハンズ渋谷店</t>
  </si>
  <si>
    <t>承認待ち</t>
  </si>
  <si>
    <t>EXP000007614</t>
  </si>
  <si>
    <t>トレーシングペーパー</t>
  </si>
  <si>
    <t>EXP000007615</t>
  </si>
  <si>
    <t>EXE101</t>
  </si>
  <si>
    <t>交通費（公共交通機関）</t>
  </si>
  <si>
    <t>渋谷→池袋→西武秩父</t>
  </si>
  <si>
    <t>副都心線ICカード:195円  西武株主優待券:550円</t>
  </si>
  <si>
    <t>EXP000007616</t>
  </si>
  <si>
    <t>西武秩父→小竹向原→渋谷</t>
  </si>
  <si>
    <t>ICカード</t>
  </si>
  <si>
    <t>EXP000007619</t>
  </si>
  <si>
    <t>PSN000000752</t>
  </si>
  <si>
    <t>細淵晃平</t>
  </si>
  <si>
    <t>西武線東村山～西武秩父駅（往復）</t>
  </si>
  <si>
    <t>西武鉄道</t>
  </si>
  <si>
    <t>EXP000007621</t>
  </si>
  <si>
    <t>PSN000001007</t>
  </si>
  <si>
    <t>前中 脩人</t>
  </si>
  <si>
    <t>武蔵関～西武秩父（往復）</t>
  </si>
  <si>
    <t>EXP000007627</t>
  </si>
  <si>
    <t>PSN000000862</t>
  </si>
  <si>
    <t>福井 悠太</t>
  </si>
  <si>
    <t>ACC04</t>
  </si>
  <si>
    <t>試走会</t>
  </si>
  <si>
    <t>茗荷谷駅→横瀬駅、西武秩父駅→茗荷谷駅</t>
  </si>
  <si>
    <t>EXP000007628</t>
  </si>
  <si>
    <t>PSN000001020</t>
  </si>
  <si>
    <t>森泰二郎</t>
  </si>
  <si>
    <t>成城学園前～横瀬の往復（西武線は回数券使用）、西武秩父～横瀬の片道</t>
  </si>
  <si>
    <t>EXP000007629</t>
  </si>
  <si>
    <t>EXP000007630</t>
  </si>
  <si>
    <t>PSN000000976</t>
  </si>
  <si>
    <t>小泉 知貴</t>
  </si>
  <si>
    <t>小手指→横瀬　西武秩父→小手指</t>
  </si>
  <si>
    <t>ゆうちょ銀行　店名 〇七八　(記号 10710)　番号 15341481</t>
  </si>
  <si>
    <t>EXP000007631</t>
  </si>
  <si>
    <t>PSN000000990</t>
  </si>
  <si>
    <t>松島彩夏</t>
  </si>
  <si>
    <t>JR山手線目黒～池袋→西武池袋線池袋～横瀬</t>
  </si>
  <si>
    <t>EXP000007632</t>
  </si>
  <si>
    <t>PSN000001005</t>
  </si>
  <si>
    <t>井倉 幹大</t>
  </si>
  <si>
    <t>宇根峠までの電車交通費</t>
  </si>
  <si>
    <t>東京メトロ，西武鉄道</t>
  </si>
  <si>
    <t>EXP000007633</t>
  </si>
  <si>
    <t>PSN000001003</t>
  </si>
  <si>
    <t>山口 雅裕</t>
  </si>
  <si>
    <t>新宿三丁目→池袋→横瀬　西武秩父→横瀬→池袋→新宿三丁目</t>
  </si>
  <si>
    <t>EXP000007634</t>
  </si>
  <si>
    <t>渋谷→池袋→横瀬</t>
  </si>
  <si>
    <t>EXP000007635</t>
  </si>
  <si>
    <t>EXP000007636</t>
  </si>
  <si>
    <t>PSN000000987</t>
  </si>
  <si>
    <t>石神 愛海</t>
  </si>
  <si>
    <t>西葛西～横瀬、西武秩父～西葛西</t>
  </si>
  <si>
    <t>EXP000007637</t>
  </si>
  <si>
    <t>スズランテープ、クリスタルテープ</t>
  </si>
  <si>
    <t>EXP000007641</t>
  </si>
  <si>
    <t>PSN000001006</t>
  </si>
  <si>
    <t>山口雄太</t>
  </si>
  <si>
    <t>代々木上原→池袋→横瀬</t>
  </si>
  <si>
    <t>各公共交通機関</t>
  </si>
  <si>
    <t>代々木上原⇔池袋が195円、池袋⇔横瀬が回数券利用で530円の往復分</t>
  </si>
  <si>
    <t>EXP000007642</t>
  </si>
  <si>
    <t>EXP000007643</t>
  </si>
  <si>
    <t>西武秩父→池袋→後楽園</t>
  </si>
  <si>
    <t>EXP000007644</t>
  </si>
  <si>
    <t>武蔵関～横瀬、西武秩父～武蔵関</t>
  </si>
  <si>
    <t>EXP000007645</t>
  </si>
  <si>
    <t>PSN000001008</t>
  </si>
  <si>
    <t>岡野仁美</t>
  </si>
  <si>
    <t>越生～横瀬610円 西武秩父～越生650円</t>
  </si>
  <si>
    <t>EXP000007646</t>
  </si>
  <si>
    <t>PSN000000995</t>
  </si>
  <si>
    <t>中村茉菜</t>
  </si>
  <si>
    <t>保土ヶ谷ー池袋ー横瀬、西武秩父ー池袋ー保土ヶ谷</t>
  </si>
  <si>
    <t>EXP000007647</t>
  </si>
  <si>
    <t>関東学連ロングセレ</t>
  </si>
  <si>
    <t>EXP000007648</t>
  </si>
  <si>
    <t>PSN000000992</t>
  </si>
  <si>
    <t>見目憲秋</t>
  </si>
  <si>
    <t>ACC03</t>
  </si>
  <si>
    <t>渉外</t>
  </si>
  <si>
    <t>(往復)登戸~府中本町~秋津、(往復)新秋津~横瀬</t>
  </si>
  <si>
    <t>JR東日本、西武鉄道</t>
  </si>
  <si>
    <t>EXP000007649</t>
  </si>
  <si>
    <t>東大前→後楽園→池袋→横瀬　西武秩父→横瀬→池袋→後楽園→東大前</t>
  </si>
  <si>
    <t>EXP000007651</t>
  </si>
  <si>
    <t>PSN000000986</t>
  </si>
  <si>
    <t>芳賀太史</t>
  </si>
  <si>
    <t>武蔵小山→目黒→池袋→横瀬、西武秩父→池袋→目黒→武蔵小山</t>
  </si>
  <si>
    <t>EXP000007652</t>
  </si>
  <si>
    <t>PSN000000996</t>
  </si>
  <si>
    <t>小村彩葵</t>
  </si>
  <si>
    <t>拝島→西武秩父（往復）</t>
  </si>
  <si>
    <t>EXP000007653</t>
  </si>
  <si>
    <t>拝島→横瀬   西武秩父→拝島</t>
  </si>
  <si>
    <t>EXP000007654</t>
  </si>
  <si>
    <t>拝島→横瀬  西武秩父→拝島</t>
  </si>
  <si>
    <t>EXP000007666</t>
  </si>
  <si>
    <t>登戸~新秋津、秋津~横瀬</t>
  </si>
  <si>
    <t>EXP000007667</t>
  </si>
  <si>
    <t>横瀬~池袋</t>
  </si>
  <si>
    <t>西武鉄道、東京メトロ</t>
  </si>
  <si>
    <t>EXP000007668</t>
  </si>
  <si>
    <t>EXE105</t>
  </si>
  <si>
    <t>印刷費</t>
  </si>
  <si>
    <t>渉外文書印刷費</t>
  </si>
  <si>
    <t>セブンイレブン</t>
  </si>
  <si>
    <t>EXP000007669</t>
  </si>
  <si>
    <t>封筒</t>
  </si>
  <si>
    <t>EXP000007670</t>
  </si>
  <si>
    <t>ローソン</t>
  </si>
  <si>
    <t>EXP000007671</t>
  </si>
  <si>
    <t>EXP000007672</t>
  </si>
  <si>
    <t>PSN000000988</t>
  </si>
  <si>
    <t>平入麻衣</t>
  </si>
  <si>
    <t>ACC06</t>
  </si>
  <si>
    <t>大会当日</t>
  </si>
  <si>
    <t>救急セット 3つ ポイズンリムーバー 3つ コールドスプレー 3つ テーピング 4つ</t>
  </si>
  <si>
    <t>クリエイトSD 金沢六浦店</t>
  </si>
  <si>
    <t>費用発生日は6/16～23です。割引を駆使して支払ったため数日に分かれました。わかりづらくて申し訳ありません。</t>
  </si>
  <si>
    <t>EXP000007673</t>
  </si>
  <si>
    <t>ACC01</t>
  </si>
  <si>
    <t>ミーティング</t>
  </si>
  <si>
    <t>JR高田馬場ー池袋（往復）</t>
  </si>
  <si>
    <t>JR</t>
  </si>
  <si>
    <t>EXP000007674</t>
  </si>
  <si>
    <t>ACC05</t>
  </si>
  <si>
    <t>事前準備</t>
  </si>
  <si>
    <t>地図ビニ　50×3</t>
  </si>
  <si>
    <t>Amazon</t>
  </si>
  <si>
    <t>EXP000007675</t>
  </si>
  <si>
    <t>PSN000000997</t>
  </si>
  <si>
    <t>大西 正倫</t>
  </si>
  <si>
    <t>モバイルプリンタインク</t>
  </si>
  <si>
    <t>ビックカメラ</t>
  </si>
  <si>
    <t>EXP000007678</t>
  </si>
  <si>
    <t>EXE108</t>
  </si>
  <si>
    <t>資材リース料</t>
  </si>
  <si>
    <t>当日お釣用　100円×30枚　50円×30枚</t>
  </si>
  <si>
    <t>EXP000007687</t>
  </si>
  <si>
    <t>茗荷谷駅→横瀬駅、横瀬駅→茗荷谷駅</t>
  </si>
  <si>
    <t>EXP000007688</t>
  </si>
  <si>
    <t>越生～横瀬 往復</t>
  </si>
  <si>
    <t>EXP000007689</t>
  </si>
  <si>
    <t>行き:六浦→品川→池袋→横瀬 帰り:横瀬→飯能→ひばりヶ丘→横浜→六浦</t>
  </si>
  <si>
    <t>EXP000007690</t>
  </si>
  <si>
    <t>EXE116</t>
  </si>
  <si>
    <t>その他</t>
  </si>
  <si>
    <t>温泉入浴料金</t>
  </si>
  <si>
    <t>武功温泉</t>
  </si>
  <si>
    <t>EXP000007691</t>
  </si>
  <si>
    <t>EXE102</t>
  </si>
  <si>
    <t>交通費（車）</t>
  </si>
  <si>
    <t>品目：ガソリン代/経路：東村山～秩父/同乗者：なし</t>
  </si>
  <si>
    <t>ENEOSガソリンスタンド</t>
  </si>
  <si>
    <t>EXP000007692</t>
  </si>
  <si>
    <t>PSN000000999</t>
  </si>
  <si>
    <t>直井 萌香</t>
  </si>
  <si>
    <t>つくば→北千住→日暮里→池袋（往復）</t>
  </si>
  <si>
    <t>EXP000007693</t>
  </si>
  <si>
    <t>つくば→南流山→新秋津（秋津）→横瀬（往復）</t>
  </si>
  <si>
    <t>EXP000007694</t>
  </si>
  <si>
    <t>交通費(豊田→横瀬)</t>
  </si>
  <si>
    <t>EXP000007695</t>
  </si>
  <si>
    <t>交通費(横瀬→豊田)</t>
  </si>
  <si>
    <t>EXP000007696</t>
  </si>
  <si>
    <t>風呂代</t>
  </si>
  <si>
    <t>武甲温泉</t>
  </si>
  <si>
    <t>EXP000007697</t>
  </si>
  <si>
    <t>堀ノ内二丁目→新代田駅前 新代田→駒場東大前</t>
  </si>
  <si>
    <t>EXP000007698</t>
  </si>
  <si>
    <t>駒場東大前→渋谷 渋谷駅前→堀ノ内二丁目</t>
  </si>
  <si>
    <t>EXP000007699</t>
  </si>
  <si>
    <t>吉祥寺→新宿→池袋 池袋→新宿</t>
  </si>
  <si>
    <t>EXP000007700</t>
  </si>
  <si>
    <t>PSN000000989</t>
  </si>
  <si>
    <t>砂原和允</t>
  </si>
  <si>
    <t>ブルーシート、ホース 10M、マジック７本(黒5本、赤2本)</t>
  </si>
  <si>
    <t>ホームズ仙川店</t>
  </si>
  <si>
    <t>EXP000007701</t>
  </si>
  <si>
    <t>EXE106</t>
  </si>
  <si>
    <t>宿泊費</t>
  </si>
  <si>
    <t>12区集落センター使用料</t>
  </si>
  <si>
    <t>横瀬町第１２区　区長　山田泉</t>
  </si>
  <si>
    <t>EXP000007702</t>
  </si>
  <si>
    <t>紙コップ1000個、水170本</t>
  </si>
  <si>
    <t>ヤオコー秩父上野町店</t>
  </si>
  <si>
    <t>EXP000007703</t>
  </si>
  <si>
    <t>温泉代</t>
  </si>
  <si>
    <t>EXP000007704</t>
  </si>
  <si>
    <t>紙コップ 500個・丸シール</t>
  </si>
  <si>
    <t>株式会社キャンドゥ 渋谷井ノ頭通り店</t>
  </si>
  <si>
    <t>EXP000007705</t>
  </si>
  <si>
    <t>皆野寄居有料道路</t>
  </si>
  <si>
    <t>埼玉県道路公社</t>
  </si>
  <si>
    <t>EXP000007706</t>
  </si>
  <si>
    <t>お風呂</t>
  </si>
  <si>
    <t>EXP000007707</t>
  </si>
  <si>
    <t>ゴミ袋×３￥324、Ａ４コピー用紙×2￥216、領収証￥108、雑巾×2￥216</t>
  </si>
  <si>
    <t>ダイソー立川フロム中武店</t>
  </si>
  <si>
    <t>EXP000007708</t>
  </si>
  <si>
    <t>お風呂代</t>
  </si>
  <si>
    <t>EXP000007709</t>
  </si>
  <si>
    <t>登戸～下北沢、下北沢～駒場東大前</t>
  </si>
  <si>
    <t>小田急電鉄、京王電鉄</t>
  </si>
  <si>
    <t>EXP000007710</t>
  </si>
  <si>
    <t>駒場東大前～下北沢、下北沢～登戸</t>
  </si>
  <si>
    <t>京王電鉄、小田急電鉄</t>
  </si>
  <si>
    <t>EXP000007711</t>
  </si>
  <si>
    <t>バンレンタル：7/1 8時～7/3 8時</t>
  </si>
  <si>
    <t>EXP000007712</t>
  </si>
  <si>
    <t>養生テープ198円*6、 ビニテ48円*14、 ゴミ袋398円*2、 封筒198円、 コピー用紙298円</t>
  </si>
  <si>
    <t>EXP000007713</t>
  </si>
  <si>
    <t>EXE109</t>
  </si>
  <si>
    <t>施設利用料</t>
  </si>
  <si>
    <t>ミーティング用貸し会議室レンタル料</t>
  </si>
  <si>
    <t>EXP000007714</t>
  </si>
  <si>
    <t>PSN000000998</t>
  </si>
  <si>
    <t>増田 七彩</t>
  </si>
  <si>
    <t>ACC99</t>
  </si>
  <si>
    <t>すずらんテープ各色18個</t>
  </si>
  <si>
    <t>シモジマ</t>
  </si>
  <si>
    <t>EXP000007715</t>
  </si>
  <si>
    <t>ガソリン代</t>
  </si>
  <si>
    <t>EXP000007716</t>
  </si>
  <si>
    <t>風呂</t>
  </si>
  <si>
    <t>EXP000007717</t>
  </si>
  <si>
    <t>武蔵小山→目黒→池袋→横瀬</t>
  </si>
  <si>
    <t>帰りは車に乗ったので片道分だけ</t>
  </si>
  <si>
    <t>EXP000007718</t>
  </si>
  <si>
    <t>ACC07</t>
  </si>
  <si>
    <t>事後処理</t>
  </si>
  <si>
    <t>EMITへの資材返却の際の送料</t>
  </si>
  <si>
    <t>EXP000007719</t>
  </si>
  <si>
    <t>EMIT協会（Eカード、バックアップラベルなど）</t>
  </si>
  <si>
    <t>EXP000007720</t>
  </si>
  <si>
    <t>アングル破損の補填代金</t>
  </si>
  <si>
    <t>EMIT</t>
  </si>
  <si>
    <t>2本折れたのでその補填</t>
  </si>
  <si>
    <t>EXP000007721</t>
  </si>
  <si>
    <t>参加者のレンタルEカード紛失の弁償</t>
  </si>
  <si>
    <t>参加者の方がレンタルEカードを競技中になくしてしまった分の弁償代</t>
  </si>
  <si>
    <t>EXP000007722</t>
  </si>
  <si>
    <t>EXE114</t>
  </si>
  <si>
    <t>振込手数料</t>
  </si>
  <si>
    <t>EMITへの振込手数料</t>
  </si>
  <si>
    <t>EXP000007723</t>
  </si>
  <si>
    <t>EXP000007724</t>
  </si>
  <si>
    <t>電車代</t>
  </si>
  <si>
    <t>東急東横線</t>
  </si>
  <si>
    <t>EXP000007725</t>
  </si>
  <si>
    <t>PSN000000991</t>
  </si>
  <si>
    <t>土田美和</t>
  </si>
  <si>
    <t>JR山手駅- 横瀬駅 往復分</t>
  </si>
  <si>
    <t>EXP000007727</t>
  </si>
  <si>
    <t>代々木上原⇔池袋が195円×往復分、池袋⇔横瀬が回数券利用で530円×往復分、西武秩父⇒横瀬が144円復路</t>
  </si>
  <si>
    <t>EXP000007728</t>
  </si>
  <si>
    <t>各種資材</t>
  </si>
  <si>
    <t>ヤオコー</t>
  </si>
  <si>
    <t>アクエリアス116円×3=348円  付箋189円  ゴミ袋268円×2=536円  トイレットペーパー228円×2=456円  パン（ハンガーノック対策）計414円  計1943円＋消費税155円＝2098円</t>
  </si>
  <si>
    <t>EXP000007729</t>
  </si>
  <si>
    <t>バン駐車代</t>
  </si>
  <si>
    <t>三井のリパーク</t>
  </si>
  <si>
    <t>バンに積んだ資材を駒場の部室に返すため7/2夜から7/3朝にかけて駐車した際の経費  （種類欄は施設利用料かも）</t>
  </si>
  <si>
    <t>EXP000007730</t>
  </si>
  <si>
    <t>Mobil</t>
  </si>
  <si>
    <t>EXP000007731</t>
  </si>
  <si>
    <t>延滞料金</t>
  </si>
  <si>
    <t>タイムズカーレンタル</t>
  </si>
  <si>
    <t>EXP000007732</t>
  </si>
  <si>
    <t>入浴料</t>
  </si>
  <si>
    <t>一応</t>
  </si>
  <si>
    <t>EXP000007733</t>
  </si>
  <si>
    <t>PSN000000994</t>
  </si>
  <si>
    <t>田中圭</t>
  </si>
  <si>
    <t>蔵前～西武秩父往復</t>
  </si>
  <si>
    <t>EXP000007734</t>
  </si>
  <si>
    <t>蔵前～横瀬往復</t>
  </si>
  <si>
    <t>EXP000007735</t>
  </si>
  <si>
    <t>夕飯代</t>
  </si>
  <si>
    <t>EXP000007736</t>
  </si>
  <si>
    <t>EXP000007749</t>
  </si>
  <si>
    <t>水2L×2</t>
  </si>
  <si>
    <t>ファミリーマート菊名駅東口店</t>
  </si>
  <si>
    <t>EXP000007750</t>
  </si>
  <si>
    <t>EXP000007751</t>
  </si>
  <si>
    <t>ヘイコーポリNo.812×450枚</t>
  </si>
  <si>
    <t>パッケージプラザスギタ</t>
  </si>
  <si>
    <t>EXP000007752</t>
  </si>
  <si>
    <t>インク</t>
  </si>
  <si>
    <t>ベストテック日吉東急店</t>
  </si>
  <si>
    <t>インク代は予備を除いて、実際に使用した分だけ請求しています</t>
  </si>
  <si>
    <t>EXP000007753</t>
  </si>
  <si>
    <t>ヤマダ電機LABI渋谷店</t>
  </si>
  <si>
    <t>EXP000007754</t>
  </si>
  <si>
    <t>地図用A4マット紙×200枚</t>
  </si>
  <si>
    <t>ヨドバシカメラMM上野店</t>
  </si>
  <si>
    <t>EXP000007755</t>
  </si>
  <si>
    <t>地図用A4マット紙×300枚</t>
  </si>
  <si>
    <t>ビックカメラ渋谷ハチ公口店</t>
  </si>
  <si>
    <t>EXP000007756</t>
  </si>
  <si>
    <t>ビニールテープ×3</t>
  </si>
  <si>
    <t>EXP000007757</t>
  </si>
  <si>
    <t>配布用デスクリプション・試走用地図コピー</t>
  </si>
  <si>
    <t>セブンイレブン横浜菊名3丁目店</t>
  </si>
  <si>
    <t>EXP000007758</t>
  </si>
  <si>
    <t>ガソリン代+有料道路料金　行き：子安→花園・皆野寄居有料道路　帰り：皆野寄居有料道路・花園→東松山・鶴ヶ島→練馬　行き同乗者：井倉・中村　帰り同乗者：井倉・芳賀</t>
  </si>
  <si>
    <t>東邦石油エクスプレス西寺尾</t>
  </si>
  <si>
    <t>EXP000007759</t>
  </si>
  <si>
    <t>石神愛海</t>
    <rPh sb="0" eb="4">
      <t>イシガミナルミ</t>
    </rPh>
    <phoneticPr fontId="2"/>
  </si>
  <si>
    <t>西葛西～横瀬、横瀬～西葛西</t>
    <rPh sb="7" eb="9">
      <t>ヨコゼ</t>
    </rPh>
    <phoneticPr fontId="2"/>
  </si>
  <si>
    <t>#########</t>
  </si>
  <si>
    <t>########</t>
  </si>
  <si>
    <t>猪俣祐貴</t>
    <rPh sb="0" eb="2">
      <t>イノマタ</t>
    </rPh>
    <rPh sb="2" eb="3">
      <t>ユウ</t>
    </rPh>
    <rPh sb="3" eb="4">
      <t>キ</t>
    </rPh>
    <phoneticPr fontId="2"/>
  </si>
  <si>
    <t>試走会</t>
    <rPh sb="0" eb="2">
      <t>シソウ</t>
    </rPh>
    <rPh sb="2" eb="3">
      <t>カイ</t>
    </rPh>
    <phoneticPr fontId="2"/>
  </si>
  <si>
    <t>交通費（公共交通機関）</t>
    <rPh sb="0" eb="2">
      <t>コウツウ</t>
    </rPh>
    <rPh sb="2" eb="3">
      <t>ヒ</t>
    </rPh>
    <rPh sb="4" eb="6">
      <t>コウキョウ</t>
    </rPh>
    <rPh sb="6" eb="8">
      <t>コウツウ</t>
    </rPh>
    <rPh sb="8" eb="10">
      <t>キカン</t>
    </rPh>
    <phoneticPr fontId="2"/>
  </si>
  <si>
    <t>北朝霞～横瀬、西武秩父～北朝霞</t>
    <rPh sb="0" eb="3">
      <t>キタアサカ</t>
    </rPh>
    <rPh sb="4" eb="6">
      <t>ヨコゼ</t>
    </rPh>
    <rPh sb="7" eb="11">
      <t>セイブチチブ</t>
    </rPh>
    <rPh sb="12" eb="15">
      <t>キタアサカ</t>
    </rPh>
    <phoneticPr fontId="2"/>
  </si>
  <si>
    <t>会計</t>
    <rPh sb="0" eb="2">
      <t>カイケイ</t>
    </rPh>
    <phoneticPr fontId="2"/>
  </si>
  <si>
    <t>町民会館</t>
    <rPh sb="0" eb="2">
      <t>チョウミン</t>
    </rPh>
    <rPh sb="2" eb="4">
      <t>カイカン</t>
    </rPh>
    <phoneticPr fontId="2"/>
  </si>
  <si>
    <t>使用料</t>
    <rPh sb="0" eb="3">
      <t>シヨウリョウ</t>
    </rPh>
    <phoneticPr fontId="2"/>
  </si>
  <si>
    <t>傷害保険料</t>
    <rPh sb="0" eb="2">
      <t>ショウガイ</t>
    </rPh>
    <rPh sb="2" eb="4">
      <t>ホケン</t>
    </rPh>
    <rPh sb="4" eb="5">
      <t>リョウ</t>
    </rPh>
    <phoneticPr fontId="2"/>
  </si>
  <si>
    <t>田中悠</t>
    <rPh sb="0" eb="2">
      <t>タナカ</t>
    </rPh>
    <rPh sb="2" eb="3">
      <t>ユウ</t>
    </rPh>
    <phoneticPr fontId="2"/>
  </si>
  <si>
    <t>交通費（車）</t>
    <rPh sb="0" eb="2">
      <t>コウツウ</t>
    </rPh>
    <rPh sb="2" eb="3">
      <t>ヒ</t>
    </rPh>
    <rPh sb="4" eb="5">
      <t>クルマ</t>
    </rPh>
    <phoneticPr fontId="2"/>
  </si>
  <si>
    <t>レンタカー代金（免責込）6240、高速料金（塩尻IC～甲府昭和IC）、雁坂トンネル有料道路1160（往復）、ガソリン代1786</t>
    <rPh sb="5" eb="7">
      <t>ダイキン</t>
    </rPh>
    <rPh sb="8" eb="10">
      <t>メンセキ</t>
    </rPh>
    <rPh sb="10" eb="11">
      <t>コミ</t>
    </rPh>
    <rPh sb="17" eb="19">
      <t>コウソク</t>
    </rPh>
    <rPh sb="19" eb="21">
      <t>リョウキン</t>
    </rPh>
    <rPh sb="22" eb="24">
      <t>シオジリ</t>
    </rPh>
    <rPh sb="27" eb="29">
      <t>コウフ</t>
    </rPh>
    <rPh sb="29" eb="31">
      <t>ショウワ</t>
    </rPh>
    <rPh sb="35" eb="36">
      <t>カリ</t>
    </rPh>
    <rPh sb="36" eb="37">
      <t>サカ</t>
    </rPh>
    <rPh sb="41" eb="43">
      <t>ユウリョウ</t>
    </rPh>
    <rPh sb="43" eb="45">
      <t>ドウロ</t>
    </rPh>
    <rPh sb="50" eb="52">
      <t>オウフク</t>
    </rPh>
    <rPh sb="58" eb="59">
      <t>ダイ</t>
    </rPh>
    <phoneticPr fontId="2"/>
  </si>
  <si>
    <t>渉外</t>
    <rPh sb="0" eb="2">
      <t>ショウガイ</t>
    </rPh>
    <phoneticPr fontId="2"/>
  </si>
  <si>
    <t>その他</t>
  </si>
  <si>
    <t>テレイン申請輸送費</t>
    <rPh sb="4" eb="6">
      <t>シンセイ</t>
    </rPh>
    <rPh sb="6" eb="9">
      <t>ユソウヒ</t>
    </rPh>
    <phoneticPr fontId="2"/>
  </si>
  <si>
    <t>その他</t>
    <rPh sb="2" eb="3">
      <t>タ</t>
    </rPh>
    <phoneticPr fontId="2"/>
  </si>
  <si>
    <t>印刷費</t>
    <rPh sb="0" eb="2">
      <t>インサツ</t>
    </rPh>
    <rPh sb="2" eb="3">
      <t>ヒ</t>
    </rPh>
    <phoneticPr fontId="2"/>
  </si>
  <si>
    <t>資材リース料</t>
    <rPh sb="0" eb="2">
      <t>シザイ</t>
    </rPh>
    <rPh sb="5" eb="6">
      <t>リョウ</t>
    </rPh>
    <phoneticPr fontId="2"/>
  </si>
  <si>
    <t>宿泊費</t>
    <rPh sb="0" eb="3">
      <t>シュクハクヒ</t>
    </rPh>
    <phoneticPr fontId="2"/>
  </si>
  <si>
    <t>消耗品費</t>
    <rPh sb="0" eb="3">
      <t>ショウモウヒン</t>
    </rPh>
    <rPh sb="3" eb="4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</si>
  <si>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</si>
  <si>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地図代</t>
    <rPh sb="0" eb="2">
      <t>チズ</t>
    </rPh>
    <rPh sb="2" eb="3">
      <t>ダイ</t>
    </rPh>
    <phoneticPr fontId="2"/>
  </si>
  <si>
    <t>保険料</t>
    <rPh sb="0" eb="3">
      <t>ホケンリョウ</t>
    </rPh>
    <phoneticPr fontId="2"/>
  </si>
  <si>
    <t>総計</t>
    <rPh sb="0" eb="2">
      <t>ソウケイ</t>
    </rPh>
    <phoneticPr fontId="2"/>
  </si>
  <si>
    <t>会場代</t>
    <rPh sb="0" eb="2">
      <t>カイジョウ</t>
    </rPh>
    <rPh sb="2" eb="3">
      <t>ダイ</t>
    </rPh>
    <phoneticPr fontId="2"/>
  </si>
  <si>
    <t>消耗品費</t>
    <rPh sb="0" eb="3">
      <t>ショウモウヒン</t>
    </rPh>
    <phoneticPr fontId="2"/>
  </si>
  <si>
    <t>ビニールテープ×2</t>
  </si>
  <si>
    <t>当日</t>
    <rPh sb="0" eb="2">
      <t>トウジツ</t>
    </rPh>
    <phoneticPr fontId="2"/>
  </si>
  <si>
    <t>単価</t>
    <rPh sb="0" eb="2">
      <t>タンカ</t>
    </rPh>
    <phoneticPr fontId="2"/>
  </si>
  <si>
    <t>前日（夜）</t>
    <rPh sb="0" eb="2">
      <t>ゼンジツ</t>
    </rPh>
    <rPh sb="3" eb="4">
      <t>ヨル</t>
    </rPh>
    <phoneticPr fontId="2"/>
  </si>
  <si>
    <t>前日（朝）</t>
    <rPh sb="0" eb="2">
      <t>ゼンジツ</t>
    </rPh>
    <rPh sb="3" eb="4">
      <t>アサ</t>
    </rPh>
    <phoneticPr fontId="2"/>
  </si>
  <si>
    <t>前日（昼）</t>
    <rPh sb="0" eb="2">
      <t>ゼンジツ</t>
    </rPh>
    <rPh sb="3" eb="4">
      <t>ヒル</t>
    </rPh>
    <phoneticPr fontId="2"/>
  </si>
  <si>
    <t>千葉史子</t>
    <rPh sb="0" eb="2">
      <t>チバ</t>
    </rPh>
    <rPh sb="2" eb="4">
      <t>フミコ</t>
    </rPh>
    <phoneticPr fontId="2"/>
  </si>
  <si>
    <t>総計</t>
    <rPh sb="0" eb="2">
      <t>ソウケイ</t>
    </rPh>
    <phoneticPr fontId="2"/>
  </si>
  <si>
    <t>収益の部</t>
    <rPh sb="0" eb="2">
      <t>シュウエキ</t>
    </rPh>
    <rPh sb="3" eb="4">
      <t>ブ</t>
    </rPh>
    <phoneticPr fontId="2"/>
  </si>
  <si>
    <t>収益</t>
    <rPh sb="0" eb="2">
      <t>シュウエキ</t>
    </rPh>
    <phoneticPr fontId="2"/>
  </si>
  <si>
    <t>参加費収益</t>
    <rPh sb="0" eb="3">
      <t>サンカヒ</t>
    </rPh>
    <rPh sb="3" eb="5">
      <t>シュウエキ</t>
    </rPh>
    <phoneticPr fontId="2"/>
  </si>
  <si>
    <t>地図販売等</t>
    <rPh sb="0" eb="2">
      <t>チズ</t>
    </rPh>
    <rPh sb="2" eb="4">
      <t>ハンバイ</t>
    </rPh>
    <rPh sb="4" eb="5">
      <t>トウ</t>
    </rPh>
    <phoneticPr fontId="2"/>
  </si>
  <si>
    <t>費用の部</t>
    <rPh sb="0" eb="2">
      <t>ヒヨウ</t>
    </rPh>
    <rPh sb="3" eb="4">
      <t>ブ</t>
    </rPh>
    <phoneticPr fontId="2"/>
  </si>
  <si>
    <t>補助代</t>
    <rPh sb="0" eb="2">
      <t>ホジョ</t>
    </rPh>
    <rPh sb="2" eb="3">
      <t>ダイ</t>
    </rPh>
    <phoneticPr fontId="2"/>
  </si>
  <si>
    <t>学連補助費</t>
    <rPh sb="0" eb="2">
      <t>ガクレン</t>
    </rPh>
    <rPh sb="2" eb="4">
      <t>ホジョ</t>
    </rPh>
    <rPh sb="4" eb="5">
      <t>ヒ</t>
    </rPh>
    <phoneticPr fontId="2"/>
  </si>
  <si>
    <t>カントウガクレン</t>
  </si>
  <si>
    <t>オクダタケシ</t>
  </si>
  <si>
    <t>オオツカコウイチ</t>
  </si>
  <si>
    <t>スズキノリオ</t>
  </si>
  <si>
    <t>コバヤシジロウ</t>
  </si>
  <si>
    <t>タカミザワショウイチ</t>
  </si>
  <si>
    <t>タカハシリナ</t>
  </si>
  <si>
    <t>ニシムラナオヤ</t>
  </si>
  <si>
    <t>ヤマモトタケシ</t>
  </si>
  <si>
    <t>フジワラシンゴ</t>
  </si>
  <si>
    <t>サトウカズキ</t>
  </si>
  <si>
    <t>ニシムラシユン</t>
  </si>
  <si>
    <t>ハンシンイエン</t>
  </si>
  <si>
    <t>トクマスコウキ</t>
  </si>
  <si>
    <t>ナカムラナオキ</t>
  </si>
  <si>
    <t>サトウソウタ</t>
  </si>
  <si>
    <t>コヤマキヨシ</t>
  </si>
  <si>
    <t>ツボイダイスケ</t>
  </si>
  <si>
    <t>イシノナツキ</t>
  </si>
  <si>
    <t>アサクラサトシ</t>
  </si>
  <si>
    <t>トウホクダイガク</t>
  </si>
  <si>
    <t>オオバヤシトシヒコ</t>
  </si>
  <si>
    <t>ナカヤマジュンコ</t>
  </si>
  <si>
    <t>イノクチヨシノリ</t>
  </si>
  <si>
    <t>ケイオウダイガク</t>
  </si>
  <si>
    <t>ヤマダカズヨシ</t>
  </si>
  <si>
    <t>アトミジョシ</t>
  </si>
  <si>
    <t>スギヤママリ</t>
  </si>
  <si>
    <t>ハシヅメリコ</t>
  </si>
  <si>
    <t>ウエマツユウコ</t>
  </si>
  <si>
    <t>ツクバダイガク</t>
  </si>
  <si>
    <t>ニシムラミカコ</t>
  </si>
  <si>
    <t>ノリズキソウタ　トウコ</t>
  </si>
  <si>
    <t>シメアオイ</t>
  </si>
  <si>
    <t>セキズカタイセイ</t>
  </si>
  <si>
    <t>キムラルビコ</t>
  </si>
  <si>
    <t>オノザワサヤカ</t>
  </si>
  <si>
    <t>イマイズミマサキ</t>
  </si>
  <si>
    <t>イケダアツシ</t>
  </si>
  <si>
    <t>フルヤナオ</t>
  </si>
  <si>
    <t>ナゴヤダイガク</t>
  </si>
  <si>
    <t>ワタナベマドカ</t>
  </si>
  <si>
    <t>タカハシアツシ</t>
  </si>
  <si>
    <t>ホソカワトモキ</t>
  </si>
  <si>
    <t>トサカヨシヒロ</t>
  </si>
  <si>
    <t>マツモトキョウコ</t>
  </si>
  <si>
    <t>タネイチマサヤ</t>
  </si>
  <si>
    <t>ジュウモンジジョシ</t>
  </si>
  <si>
    <t>タハラマキ</t>
  </si>
  <si>
    <t>タナカモトナリ</t>
  </si>
  <si>
    <t>スズキマコト</t>
  </si>
  <si>
    <t>ヤマモトノブアキ</t>
  </si>
  <si>
    <t>キクチヒロキ</t>
  </si>
  <si>
    <t>シミズノブヨシ</t>
  </si>
  <si>
    <t>ユウヤタイキ</t>
  </si>
  <si>
    <t>フクシマタイキ</t>
  </si>
  <si>
    <t>ナカザワヒロフミ</t>
  </si>
  <si>
    <t>ヨコイチツイカブン</t>
  </si>
  <si>
    <t>立替分</t>
    <rPh sb="0" eb="2">
      <t>タテカエ</t>
    </rPh>
    <rPh sb="2" eb="3">
      <t>ブン</t>
    </rPh>
    <phoneticPr fontId="2"/>
  </si>
  <si>
    <t>補助費</t>
    <rPh sb="0" eb="2">
      <t>ホジョ</t>
    </rPh>
    <rPh sb="2" eb="3">
      <t>ヒ</t>
    </rPh>
    <phoneticPr fontId="2"/>
  </si>
  <si>
    <t>立川大輝</t>
    <rPh sb="0" eb="2">
      <t>タチカワ</t>
    </rPh>
    <rPh sb="2" eb="4">
      <t>タイキ</t>
    </rPh>
    <phoneticPr fontId="2"/>
  </si>
  <si>
    <t>大会当日</t>
    <rPh sb="0" eb="2">
      <t>タイカイ</t>
    </rPh>
    <rPh sb="2" eb="4">
      <t>トウジツ</t>
    </rPh>
    <phoneticPr fontId="2"/>
  </si>
  <si>
    <t>交通費（公共交通機関）</t>
    <rPh sb="0" eb="2">
      <t>コウツウ</t>
    </rPh>
    <rPh sb="2" eb="3">
      <t>ヒ</t>
    </rPh>
    <rPh sb="4" eb="6">
      <t>コウキョウ</t>
    </rPh>
    <rPh sb="6" eb="8">
      <t>コウツウ</t>
    </rPh>
    <rPh sb="8" eb="10">
      <t>キカン</t>
    </rPh>
    <phoneticPr fontId="2"/>
  </si>
  <si>
    <t>新小岩～横瀬、横瀬～新小岩</t>
    <rPh sb="0" eb="3">
      <t>シンコイワ</t>
    </rPh>
    <rPh sb="4" eb="6">
      <t>ヨコゼ</t>
    </rPh>
    <rPh sb="7" eb="9">
      <t>ヨコセ</t>
    </rPh>
    <rPh sb="10" eb="13">
      <t>シンコイワ</t>
    </rPh>
    <phoneticPr fontId="2"/>
  </si>
  <si>
    <t>立川大輝</t>
    <rPh sb="0" eb="2">
      <t>タチカワ</t>
    </rPh>
    <rPh sb="2" eb="3">
      <t>ダイ</t>
    </rPh>
    <rPh sb="3" eb="4">
      <t>カガヤ</t>
    </rPh>
    <phoneticPr fontId="2"/>
  </si>
  <si>
    <t>立川大輝</t>
    <rPh sb="0" eb="2">
      <t>タチカワ</t>
    </rPh>
    <rPh sb="2" eb="3">
      <t>ダイ</t>
    </rPh>
    <rPh sb="3" eb="4">
      <t>テル</t>
    </rPh>
    <phoneticPr fontId="2"/>
  </si>
  <si>
    <t>返金</t>
    <rPh sb="0" eb="2">
      <t>ヘンキン</t>
    </rPh>
    <phoneticPr fontId="2"/>
  </si>
  <si>
    <t>地図代</t>
    <rPh sb="0" eb="2">
      <t>チズ</t>
    </rPh>
    <rPh sb="2" eb="3">
      <t>ダイ</t>
    </rPh>
    <phoneticPr fontId="2"/>
  </si>
  <si>
    <t>振込代</t>
    <rPh sb="0" eb="2">
      <t>フリコミ</t>
    </rPh>
    <rPh sb="2" eb="3">
      <t>ダイ</t>
    </rPh>
    <phoneticPr fontId="2"/>
  </si>
  <si>
    <t>残金</t>
    <rPh sb="0" eb="2">
      <t>ザンキン</t>
    </rPh>
    <phoneticPr fontId="2"/>
  </si>
  <si>
    <t>100000は学連に返金</t>
    <rPh sb="7" eb="9">
      <t>ガクレン</t>
    </rPh>
    <rPh sb="10" eb="12">
      <t>ヘンキン</t>
    </rPh>
    <phoneticPr fontId="2"/>
  </si>
  <si>
    <t>（誤差2600円）</t>
    <rPh sb="1" eb="3">
      <t>ゴサ</t>
    </rPh>
    <rPh sb="7" eb="8">
      <t>エン</t>
    </rPh>
    <phoneticPr fontId="2"/>
  </si>
  <si>
    <t>合計</t>
    <rPh sb="0" eb="2">
      <t>ゴウケイ</t>
    </rPh>
    <phoneticPr fontId="2"/>
  </si>
  <si>
    <t>純利益</t>
    <rPh sb="0" eb="3">
      <t>ジュンリエキ</t>
    </rPh>
    <phoneticPr fontId="2"/>
  </si>
  <si>
    <t>10000はコントローラーに謝礼</t>
    <rPh sb="14" eb="16">
      <t>シャレイ</t>
    </rPh>
    <phoneticPr fontId="2"/>
  </si>
  <si>
    <t>残りは事前準備功労者に補助</t>
    <rPh sb="0" eb="1">
      <t>ノコ</t>
    </rPh>
    <rPh sb="3" eb="5">
      <t>ジゼン</t>
    </rPh>
    <rPh sb="5" eb="7">
      <t>ジュンビ</t>
    </rPh>
    <rPh sb="7" eb="10">
      <t>コウロウシャ</t>
    </rPh>
    <rPh sb="11" eb="13">
      <t>ホジョ</t>
    </rPh>
    <phoneticPr fontId="2"/>
  </si>
  <si>
    <t>謝礼等</t>
    <rPh sb="0" eb="2">
      <t>シャレイ</t>
    </rPh>
    <rPh sb="2" eb="3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</si>
</sst>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3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3" xfId="20" applyFont="1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4" xfId="2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0" fillId="0" borderId="4" xfId="2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5" xfId="20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6" xfId="20" applyFont="1" applyBorder="1" applyAlignment="1">
      <alignment vertical="center"/>
    </xf>
    <xf numFmtId="38" fontId="0" fillId="0" borderId="0" xfId="2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2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38" fontId="5" fillId="2" borderId="4" xfId="20" applyFont="1" applyFill="1" applyBorder="1" applyAlignment="1">
      <alignment vertical="center"/>
    </xf>
    <xf numFmtId="38" fontId="5" fillId="2" borderId="4" xfId="20" applyNumberFormat="1" applyFont="1" applyFill="1" applyBorder="1" applyAlignment="1">
      <alignment vertical="center"/>
    </xf>
    <xf numFmtId="38" fontId="0" fillId="0" borderId="3" xfId="20" applyFont="1" applyFill="1" applyBorder="1" applyAlignment="1">
      <alignment vertical="center"/>
    </xf>
    <xf numFmtId="38" fontId="0" fillId="0" borderId="5" xfId="20" applyFont="1" applyFill="1" applyBorder="1" applyAlignment="1">
      <alignment vertical="center"/>
    </xf>
    <xf numFmtId="38" fontId="0" fillId="2" borderId="7" xfId="20" applyFont="1" applyFill="1" applyBorder="1" applyAlignment="1">
      <alignment vertical="center"/>
    </xf>
    <xf numFmtId="38" fontId="0" fillId="2" borderId="8" xfId="2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38" fontId="0" fillId="4" borderId="9" xfId="20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5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6"/>
  <sheetViews>
    <sheetView workbookViewId="0" topLeftCell="A2">
      <selection activeCell="H24" sqref="H24"/>
    </sheetView>
  </sheetViews>
  <sheetFormatPr defaultColWidth="9.140625" defaultRowHeight="15"/>
  <cols>
    <col min="2" max="2" width="22.7109375" style="0" customWidth="1"/>
  </cols>
  <sheetData>
    <row r="2" spans="1:5" ht="15">
      <c r="A2" t="s">
        <v>398</v>
      </c>
      <c r="E2" s="30">
        <v>782150</v>
      </c>
    </row>
    <row r="3" spans="2:6" ht="15">
      <c r="B3" t="s">
        <v>399</v>
      </c>
      <c r="E3" s="25">
        <v>779550</v>
      </c>
      <c r="F3" t="s">
        <v>476</v>
      </c>
    </row>
    <row r="4" spans="2:4" ht="15">
      <c r="B4" t="s">
        <v>400</v>
      </c>
      <c r="D4">
        <f>646700+27250</f>
        <v>673950</v>
      </c>
    </row>
    <row r="5" spans="2:4" ht="15">
      <c r="B5" t="s">
        <v>401</v>
      </c>
      <c r="D5">
        <v>5600</v>
      </c>
    </row>
    <row r="6" spans="2:4" ht="15">
      <c r="B6" t="s">
        <v>404</v>
      </c>
      <c r="D6">
        <v>100000</v>
      </c>
    </row>
    <row r="8" spans="1:5" ht="15">
      <c r="A8" t="s">
        <v>402</v>
      </c>
      <c r="E8" s="25">
        <f>SUM(D9:D20)</f>
        <v>661904</v>
      </c>
    </row>
    <row r="9" spans="2:4" ht="15">
      <c r="B9" t="s">
        <v>379</v>
      </c>
      <c r="D9">
        <v>20796</v>
      </c>
    </row>
    <row r="10" spans="2:4" ht="15">
      <c r="B10" t="s">
        <v>380</v>
      </c>
      <c r="D10">
        <v>1160</v>
      </c>
    </row>
    <row r="11" spans="2:4" ht="15">
      <c r="B11" t="s">
        <v>367</v>
      </c>
      <c r="D11">
        <f>69513+2082</f>
        <v>71595</v>
      </c>
    </row>
    <row r="12" spans="2:4" ht="15">
      <c r="B12" t="s">
        <v>374</v>
      </c>
      <c r="D12">
        <v>58394</v>
      </c>
    </row>
    <row r="13" spans="2:4" ht="15">
      <c r="B13" t="s">
        <v>381</v>
      </c>
      <c r="D13">
        <v>62656</v>
      </c>
    </row>
    <row r="14" spans="2:4" ht="15">
      <c r="B14" t="s">
        <v>382</v>
      </c>
      <c r="D14">
        <v>12000</v>
      </c>
    </row>
    <row r="15" spans="2:4" ht="15">
      <c r="B15" t="s">
        <v>383</v>
      </c>
      <c r="D15">
        <v>73849</v>
      </c>
    </row>
    <row r="16" spans="2:4" ht="15">
      <c r="B16" t="s">
        <v>384</v>
      </c>
      <c r="D16">
        <f>190+216+(216*22+432*5)</f>
        <v>7318</v>
      </c>
    </row>
    <row r="17" spans="2:4" ht="15">
      <c r="B17" t="s">
        <v>385</v>
      </c>
      <c r="D17">
        <v>106200</v>
      </c>
    </row>
    <row r="18" spans="2:4" ht="15">
      <c r="B18" t="s">
        <v>386</v>
      </c>
      <c r="D18">
        <v>25250</v>
      </c>
    </row>
    <row r="19" spans="2:4" ht="15">
      <c r="B19" t="s">
        <v>388</v>
      </c>
      <c r="D19">
        <v>94686</v>
      </c>
    </row>
    <row r="20" spans="2:4" ht="15">
      <c r="B20" t="s">
        <v>403</v>
      </c>
      <c r="D20">
        <v>128000</v>
      </c>
    </row>
    <row r="21" spans="1:6" ht="13.15" thickBot="1">
      <c r="A21" s="28"/>
      <c r="B21" s="28"/>
      <c r="C21" s="28"/>
      <c r="D21" s="28"/>
      <c r="E21" s="28"/>
      <c r="F21" s="28"/>
    </row>
    <row r="22" ht="13.15" thickTop="1">
      <c r="E22" s="23">
        <f>E2-E8</f>
        <v>120246</v>
      </c>
    </row>
    <row r="24" spans="1:5" ht="15">
      <c r="A24" t="s">
        <v>474</v>
      </c>
      <c r="B24" t="s">
        <v>475</v>
      </c>
      <c r="D24" t="s">
        <v>478</v>
      </c>
      <c r="E24" s="35">
        <v>0</v>
      </c>
    </row>
    <row r="25" ht="15">
      <c r="B25" t="s">
        <v>479</v>
      </c>
    </row>
    <row r="26" ht="15">
      <c r="B26" t="s">
        <v>480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1"/>
  <sheetViews>
    <sheetView tabSelected="1" workbookViewId="0" topLeftCell="A1">
      <selection activeCell="D34" sqref="D34"/>
    </sheetView>
  </sheetViews>
  <sheetFormatPr defaultColWidth="9.140625" defaultRowHeight="15"/>
  <cols>
    <col min="3" max="3" width="17.8515625" style="0" customWidth="1"/>
  </cols>
  <sheetData>
    <row r="1" ht="13.15" thickBot="1"/>
    <row r="2" spans="2:6" ht="13.15" thickBot="1">
      <c r="B2" s="36" t="s">
        <v>0</v>
      </c>
      <c r="C2" s="1" t="s">
        <v>1</v>
      </c>
      <c r="D2" s="1" t="s">
        <v>2</v>
      </c>
      <c r="E2" s="1" t="s">
        <v>3</v>
      </c>
      <c r="F2" s="2" t="s">
        <v>4</v>
      </c>
    </row>
    <row r="3" spans="2:6" ht="15">
      <c r="B3" s="37"/>
      <c r="C3" s="3" t="s">
        <v>5</v>
      </c>
      <c r="D3" s="4">
        <f>E3*F3</f>
        <v>274500</v>
      </c>
      <c r="E3" s="19">
        <v>1500</v>
      </c>
      <c r="F3" s="17">
        <v>183</v>
      </c>
    </row>
    <row r="4" spans="2:6" ht="15">
      <c r="B4" s="37"/>
      <c r="C4" s="5" t="s">
        <v>6</v>
      </c>
      <c r="D4" s="6">
        <f aca="true" t="shared" si="0" ref="D4:D17">E4*F4</f>
        <v>76500</v>
      </c>
      <c r="E4" s="8">
        <v>1500</v>
      </c>
      <c r="F4" s="18">
        <v>51</v>
      </c>
    </row>
    <row r="5" spans="2:6" ht="15">
      <c r="B5" s="37"/>
      <c r="C5" s="5" t="s">
        <v>7</v>
      </c>
      <c r="D5" s="6">
        <f t="shared" si="0"/>
        <v>9600</v>
      </c>
      <c r="E5" s="8">
        <v>1200</v>
      </c>
      <c r="F5" s="17">
        <v>8</v>
      </c>
    </row>
    <row r="6" spans="2:6" ht="15">
      <c r="B6" s="37"/>
      <c r="C6" s="5" t="s">
        <v>18</v>
      </c>
      <c r="D6" s="6">
        <f t="shared" si="0"/>
        <v>15600</v>
      </c>
      <c r="E6" s="8">
        <v>1200</v>
      </c>
      <c r="F6" s="17">
        <v>13</v>
      </c>
    </row>
    <row r="7" spans="2:6" ht="15">
      <c r="B7" s="37"/>
      <c r="C7" s="5" t="s">
        <v>19</v>
      </c>
      <c r="D7" s="6">
        <f t="shared" si="0"/>
        <v>43000</v>
      </c>
      <c r="E7" s="8">
        <v>500</v>
      </c>
      <c r="F7" s="17">
        <v>86</v>
      </c>
    </row>
    <row r="8" spans="2:6" ht="15">
      <c r="B8" s="37"/>
      <c r="C8" s="5" t="s">
        <v>8</v>
      </c>
      <c r="D8" s="6">
        <f t="shared" si="0"/>
        <v>16500</v>
      </c>
      <c r="E8" s="8">
        <v>500</v>
      </c>
      <c r="F8" s="17">
        <v>33</v>
      </c>
    </row>
    <row r="9" spans="2:6" ht="15">
      <c r="B9" s="37"/>
      <c r="C9" s="5" t="s">
        <v>9</v>
      </c>
      <c r="D9" s="6">
        <f t="shared" si="0"/>
        <v>123000</v>
      </c>
      <c r="E9" s="8">
        <v>3000</v>
      </c>
      <c r="F9" s="17">
        <v>41</v>
      </c>
    </row>
    <row r="10" spans="2:6" ht="15">
      <c r="B10" s="37"/>
      <c r="C10" s="5" t="s">
        <v>10</v>
      </c>
      <c r="D10" s="6">
        <f t="shared" si="0"/>
        <v>48000</v>
      </c>
      <c r="E10" s="8">
        <v>3000</v>
      </c>
      <c r="F10" s="17">
        <v>16</v>
      </c>
    </row>
    <row r="11" spans="2:6" ht="15">
      <c r="B11" s="37"/>
      <c r="C11" s="5" t="s">
        <v>11</v>
      </c>
      <c r="D11" s="6">
        <f t="shared" si="0"/>
        <v>14000</v>
      </c>
      <c r="E11" s="8">
        <v>2000</v>
      </c>
      <c r="F11" s="17">
        <v>7</v>
      </c>
    </row>
    <row r="12" spans="2:6" ht="15">
      <c r="B12" s="37"/>
      <c r="C12" s="5" t="s">
        <v>12</v>
      </c>
      <c r="D12" s="6">
        <f t="shared" si="0"/>
        <v>6000</v>
      </c>
      <c r="E12" s="8">
        <v>2000</v>
      </c>
      <c r="F12" s="17">
        <v>3</v>
      </c>
    </row>
    <row r="13" spans="2:6" ht="15">
      <c r="B13" s="37"/>
      <c r="C13" s="5" t="s">
        <v>13</v>
      </c>
      <c r="D13" s="6">
        <f t="shared" si="0"/>
        <v>20000</v>
      </c>
      <c r="E13" s="8">
        <v>1000</v>
      </c>
      <c r="F13" s="17">
        <v>20</v>
      </c>
    </row>
    <row r="14" spans="2:6" ht="15">
      <c r="B14" s="37"/>
      <c r="C14" s="7"/>
      <c r="D14" s="8"/>
      <c r="E14" s="8"/>
      <c r="F14" s="21"/>
    </row>
    <row r="15" spans="2:6" ht="15">
      <c r="B15" s="37"/>
      <c r="C15" s="5" t="s">
        <v>14</v>
      </c>
      <c r="D15" s="6">
        <f t="shared" si="0"/>
        <v>100000</v>
      </c>
      <c r="E15" s="8">
        <v>100000</v>
      </c>
      <c r="F15" s="21">
        <v>1</v>
      </c>
    </row>
    <row r="16" spans="2:6" ht="15">
      <c r="B16" s="37"/>
      <c r="C16" s="5" t="s">
        <v>15</v>
      </c>
      <c r="D16" s="6">
        <f t="shared" si="0"/>
        <v>27250</v>
      </c>
      <c r="E16" s="8">
        <v>250</v>
      </c>
      <c r="F16" s="21">
        <v>109</v>
      </c>
    </row>
    <row r="17" spans="2:6" ht="13.15" thickBot="1">
      <c r="B17" s="38"/>
      <c r="C17" s="9" t="s">
        <v>16</v>
      </c>
      <c r="D17" s="10">
        <f t="shared" si="0"/>
        <v>5600</v>
      </c>
      <c r="E17" s="20">
        <v>200</v>
      </c>
      <c r="F17" s="22">
        <f>1+3+5+3+3+1+3+3+5+1</f>
        <v>28</v>
      </c>
    </row>
    <row r="18" spans="2:6" ht="13.15" thickBot="1">
      <c r="B18" s="11"/>
      <c r="C18" s="1" t="s">
        <v>17</v>
      </c>
      <c r="D18" s="26">
        <f>SUM(D3:D17)</f>
        <v>779550</v>
      </c>
      <c r="E18" s="12"/>
      <c r="F18" s="13"/>
    </row>
    <row r="19" ht="15">
      <c r="B19" s="11"/>
    </row>
    <row r="20" spans="2:5" ht="15">
      <c r="B20" s="11"/>
      <c r="C20" s="14"/>
      <c r="D20" s="15"/>
      <c r="E20" s="27"/>
    </row>
    <row r="21" ht="15">
      <c r="B21" s="11"/>
    </row>
  </sheetData>
  <mergeCells count="1">
    <mergeCell ref="B2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2"/>
  <sheetViews>
    <sheetView zoomScale="77" zoomScaleNormal="77" workbookViewId="0" topLeftCell="A89">
      <selection activeCell="M17" sqref="M17"/>
    </sheetView>
  </sheetViews>
  <sheetFormatPr defaultColWidth="9.140625" defaultRowHeight="15"/>
  <sheetData>
    <row r="1" spans="1:20" ht="1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  <c r="O1" t="s">
        <v>34</v>
      </c>
      <c r="P1" t="s">
        <v>35</v>
      </c>
      <c r="Q1" t="s">
        <v>36</v>
      </c>
      <c r="R1" t="s">
        <v>37</v>
      </c>
      <c r="S1" t="s">
        <v>38</v>
      </c>
      <c r="T1" t="s">
        <v>39</v>
      </c>
    </row>
    <row r="2" spans="1:15" ht="15">
      <c r="A2" t="s">
        <v>40</v>
      </c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>
        <v>216</v>
      </c>
      <c r="J2" t="s">
        <v>48</v>
      </c>
      <c r="L2">
        <v>1</v>
      </c>
      <c r="M2" t="s">
        <v>49</v>
      </c>
      <c r="N2" s="16">
        <v>42868</v>
      </c>
      <c r="O2" s="16">
        <v>42870</v>
      </c>
    </row>
    <row r="3" spans="1:15" ht="15">
      <c r="A3" t="s">
        <v>50</v>
      </c>
      <c r="B3" t="s">
        <v>41</v>
      </c>
      <c r="C3" t="s">
        <v>42</v>
      </c>
      <c r="D3" t="s">
        <v>43</v>
      </c>
      <c r="E3" t="s">
        <v>44</v>
      </c>
      <c r="F3" t="s">
        <v>45</v>
      </c>
      <c r="G3" t="s">
        <v>46</v>
      </c>
      <c r="H3" t="s">
        <v>51</v>
      </c>
      <c r="I3">
        <v>432</v>
      </c>
      <c r="J3" t="s">
        <v>48</v>
      </c>
      <c r="L3">
        <v>1</v>
      </c>
      <c r="M3" t="s">
        <v>49</v>
      </c>
      <c r="N3" s="16">
        <v>42868</v>
      </c>
      <c r="O3" s="16">
        <v>42870</v>
      </c>
    </row>
    <row r="4" spans="1:15" ht="15">
      <c r="A4" t="s">
        <v>52</v>
      </c>
      <c r="B4" t="s">
        <v>41</v>
      </c>
      <c r="C4" t="s">
        <v>42</v>
      </c>
      <c r="D4" t="s">
        <v>43</v>
      </c>
      <c r="E4" t="s">
        <v>44</v>
      </c>
      <c r="F4" t="s">
        <v>53</v>
      </c>
      <c r="G4" t="s">
        <v>54</v>
      </c>
      <c r="H4" t="s">
        <v>55</v>
      </c>
      <c r="I4">
        <v>745</v>
      </c>
      <c r="K4" t="s">
        <v>56</v>
      </c>
      <c r="L4">
        <v>1</v>
      </c>
      <c r="M4" t="s">
        <v>49</v>
      </c>
      <c r="N4" s="16">
        <v>42869</v>
      </c>
      <c r="O4" s="16">
        <v>42870</v>
      </c>
    </row>
    <row r="5" spans="1:15" ht="15">
      <c r="A5" t="s">
        <v>57</v>
      </c>
      <c r="B5" t="s">
        <v>41</v>
      </c>
      <c r="C5" t="s">
        <v>42</v>
      </c>
      <c r="D5" t="s">
        <v>43</v>
      </c>
      <c r="E5" t="s">
        <v>44</v>
      </c>
      <c r="F5" t="s">
        <v>53</v>
      </c>
      <c r="G5" t="s">
        <v>54</v>
      </c>
      <c r="H5" t="s">
        <v>58</v>
      </c>
      <c r="I5">
        <v>977</v>
      </c>
      <c r="K5" t="s">
        <v>59</v>
      </c>
      <c r="L5">
        <v>1</v>
      </c>
      <c r="M5" t="s">
        <v>49</v>
      </c>
      <c r="N5" s="16">
        <v>42869</v>
      </c>
      <c r="O5" s="16">
        <v>42870</v>
      </c>
    </row>
    <row r="6" spans="1:15" ht="15">
      <c r="A6" t="s">
        <v>60</v>
      </c>
      <c r="B6" t="s">
        <v>61</v>
      </c>
      <c r="C6" t="s">
        <v>62</v>
      </c>
      <c r="D6" t="s">
        <v>43</v>
      </c>
      <c r="E6" t="s">
        <v>44</v>
      </c>
      <c r="F6" t="s">
        <v>53</v>
      </c>
      <c r="G6" t="s">
        <v>54</v>
      </c>
      <c r="H6" t="s">
        <v>63</v>
      </c>
      <c r="I6">
        <v>1112</v>
      </c>
      <c r="J6" t="s">
        <v>64</v>
      </c>
      <c r="L6">
        <v>1</v>
      </c>
      <c r="M6" t="s">
        <v>49</v>
      </c>
      <c r="N6" s="16">
        <v>42869</v>
      </c>
      <c r="O6" s="16">
        <v>42870</v>
      </c>
    </row>
    <row r="7" spans="1:15" ht="15">
      <c r="A7" t="s">
        <v>65</v>
      </c>
      <c r="B7" t="s">
        <v>66</v>
      </c>
      <c r="C7" t="s">
        <v>67</v>
      </c>
      <c r="D7" t="s">
        <v>43</v>
      </c>
      <c r="E7" t="s">
        <v>44</v>
      </c>
      <c r="F7" t="s">
        <v>53</v>
      </c>
      <c r="G7" t="s">
        <v>54</v>
      </c>
      <c r="H7" t="s">
        <v>68</v>
      </c>
      <c r="I7">
        <v>1338</v>
      </c>
      <c r="L7">
        <v>1</v>
      </c>
      <c r="M7" t="s">
        <v>49</v>
      </c>
      <c r="N7" s="16">
        <v>42869</v>
      </c>
      <c r="O7" s="16">
        <v>42871</v>
      </c>
    </row>
    <row r="8" spans="1:15" ht="15">
      <c r="A8" t="s">
        <v>69</v>
      </c>
      <c r="B8" t="s">
        <v>70</v>
      </c>
      <c r="C8" t="s">
        <v>71</v>
      </c>
      <c r="D8" t="s">
        <v>72</v>
      </c>
      <c r="E8" t="s">
        <v>73</v>
      </c>
      <c r="F8" t="s">
        <v>53</v>
      </c>
      <c r="G8" t="s">
        <v>54</v>
      </c>
      <c r="H8" t="s">
        <v>74</v>
      </c>
      <c r="I8">
        <v>1540</v>
      </c>
      <c r="L8">
        <v>1</v>
      </c>
      <c r="M8" t="s">
        <v>49</v>
      </c>
      <c r="N8" s="16">
        <v>42883</v>
      </c>
      <c r="O8" s="16">
        <v>42883</v>
      </c>
    </row>
    <row r="9" spans="1:15" ht="15">
      <c r="A9" t="s">
        <v>75</v>
      </c>
      <c r="B9" t="s">
        <v>76</v>
      </c>
      <c r="C9" t="s">
        <v>77</v>
      </c>
      <c r="D9" t="s">
        <v>72</v>
      </c>
      <c r="E9" t="s">
        <v>73</v>
      </c>
      <c r="F9" t="s">
        <v>53</v>
      </c>
      <c r="G9" t="s">
        <v>54</v>
      </c>
      <c r="H9" t="s">
        <v>78</v>
      </c>
      <c r="I9">
        <v>1950</v>
      </c>
      <c r="L9">
        <v>1</v>
      </c>
      <c r="M9" t="s">
        <v>49</v>
      </c>
      <c r="N9" s="16">
        <v>42883</v>
      </c>
      <c r="O9" s="16">
        <v>42883</v>
      </c>
    </row>
    <row r="10" spans="1:15" ht="15">
      <c r="A10" t="s">
        <v>79</v>
      </c>
      <c r="B10" t="s">
        <v>66</v>
      </c>
      <c r="C10" t="s">
        <v>67</v>
      </c>
      <c r="D10" t="s">
        <v>72</v>
      </c>
      <c r="E10" t="s">
        <v>73</v>
      </c>
      <c r="F10" t="s">
        <v>53</v>
      </c>
      <c r="G10" t="s">
        <v>54</v>
      </c>
      <c r="H10" t="s">
        <v>68</v>
      </c>
      <c r="I10">
        <v>1340</v>
      </c>
      <c r="L10">
        <v>1</v>
      </c>
      <c r="M10" t="s">
        <v>49</v>
      </c>
      <c r="N10" s="16">
        <v>42883</v>
      </c>
      <c r="O10" s="16">
        <v>42883</v>
      </c>
    </row>
    <row r="11" spans="1:15" ht="15">
      <c r="A11" t="s">
        <v>80</v>
      </c>
      <c r="B11" t="s">
        <v>81</v>
      </c>
      <c r="C11" t="s">
        <v>82</v>
      </c>
      <c r="D11" t="s">
        <v>72</v>
      </c>
      <c r="E11" t="s">
        <v>73</v>
      </c>
      <c r="F11" t="s">
        <v>53</v>
      </c>
      <c r="G11" t="s">
        <v>54</v>
      </c>
      <c r="H11" t="s">
        <v>83</v>
      </c>
      <c r="I11">
        <v>992</v>
      </c>
      <c r="J11" t="s">
        <v>84</v>
      </c>
      <c r="L11">
        <v>1</v>
      </c>
      <c r="M11" t="s">
        <v>49</v>
      </c>
      <c r="N11" s="16">
        <v>42883</v>
      </c>
      <c r="O11" s="16">
        <v>42883</v>
      </c>
    </row>
    <row r="12" spans="1:15" ht="15">
      <c r="A12" t="s">
        <v>85</v>
      </c>
      <c r="B12" t="s">
        <v>86</v>
      </c>
      <c r="C12" t="s">
        <v>87</v>
      </c>
      <c r="D12" t="s">
        <v>72</v>
      </c>
      <c r="E12" t="s">
        <v>73</v>
      </c>
      <c r="F12" t="s">
        <v>53</v>
      </c>
      <c r="G12" t="s">
        <v>54</v>
      </c>
      <c r="H12" t="s">
        <v>88</v>
      </c>
      <c r="I12">
        <v>1868</v>
      </c>
      <c r="L12">
        <v>1</v>
      </c>
      <c r="M12" t="s">
        <v>49</v>
      </c>
      <c r="N12" s="16">
        <v>42883</v>
      </c>
      <c r="O12" s="16">
        <v>42883</v>
      </c>
    </row>
    <row r="13" spans="1:15" ht="15">
      <c r="A13" t="s">
        <v>89</v>
      </c>
      <c r="B13" t="s">
        <v>90</v>
      </c>
      <c r="C13" t="s">
        <v>91</v>
      </c>
      <c r="D13" t="s">
        <v>72</v>
      </c>
      <c r="E13" t="s">
        <v>73</v>
      </c>
      <c r="F13" t="s">
        <v>53</v>
      </c>
      <c r="G13" t="s">
        <v>54</v>
      </c>
      <c r="H13" t="s">
        <v>92</v>
      </c>
      <c r="I13">
        <v>1590</v>
      </c>
      <c r="J13" t="s">
        <v>93</v>
      </c>
      <c r="L13">
        <v>1</v>
      </c>
      <c r="M13" t="s">
        <v>49</v>
      </c>
      <c r="N13" s="16">
        <v>42883</v>
      </c>
      <c r="O13" s="16">
        <v>42883</v>
      </c>
    </row>
    <row r="14" spans="1:15" ht="15">
      <c r="A14" t="s">
        <v>94</v>
      </c>
      <c r="B14" t="s">
        <v>95</v>
      </c>
      <c r="C14" t="s">
        <v>96</v>
      </c>
      <c r="D14" t="s">
        <v>72</v>
      </c>
      <c r="E14" t="s">
        <v>73</v>
      </c>
      <c r="F14" t="s">
        <v>53</v>
      </c>
      <c r="G14" t="s">
        <v>54</v>
      </c>
      <c r="H14" t="s">
        <v>97</v>
      </c>
      <c r="I14">
        <v>1534</v>
      </c>
      <c r="L14">
        <v>1</v>
      </c>
      <c r="M14" t="s">
        <v>49</v>
      </c>
      <c r="N14" s="16">
        <v>42883</v>
      </c>
      <c r="O14" s="16">
        <v>42884</v>
      </c>
    </row>
    <row r="15" spans="1:15" ht="15">
      <c r="A15" t="s">
        <v>98</v>
      </c>
      <c r="B15" t="s">
        <v>41</v>
      </c>
      <c r="C15" t="s">
        <v>42</v>
      </c>
      <c r="D15" t="s">
        <v>72</v>
      </c>
      <c r="E15" t="s">
        <v>73</v>
      </c>
      <c r="F15" t="s">
        <v>53</v>
      </c>
      <c r="G15" t="s">
        <v>54</v>
      </c>
      <c r="H15" t="s">
        <v>99</v>
      </c>
      <c r="I15">
        <v>935</v>
      </c>
      <c r="K15" t="s">
        <v>59</v>
      </c>
      <c r="L15">
        <v>1</v>
      </c>
      <c r="M15" t="s">
        <v>49</v>
      </c>
      <c r="N15" s="16">
        <v>42883</v>
      </c>
      <c r="O15" s="16">
        <v>42884</v>
      </c>
    </row>
    <row r="16" spans="1:15" ht="15">
      <c r="A16" t="s">
        <v>100</v>
      </c>
      <c r="B16" t="s">
        <v>41</v>
      </c>
      <c r="C16" t="s">
        <v>42</v>
      </c>
      <c r="D16" t="s">
        <v>72</v>
      </c>
      <c r="E16" t="s">
        <v>73</v>
      </c>
      <c r="F16" t="s">
        <v>53</v>
      </c>
      <c r="G16" t="s">
        <v>54</v>
      </c>
      <c r="H16" t="s">
        <v>58</v>
      </c>
      <c r="I16">
        <v>977</v>
      </c>
      <c r="K16" t="s">
        <v>59</v>
      </c>
      <c r="L16">
        <v>1</v>
      </c>
      <c r="M16" t="s">
        <v>49</v>
      </c>
      <c r="N16" s="16">
        <v>42883</v>
      </c>
      <c r="O16" s="16">
        <v>42884</v>
      </c>
    </row>
    <row r="17" spans="1:15" ht="15">
      <c r="A17" t="s">
        <v>101</v>
      </c>
      <c r="B17" t="s">
        <v>102</v>
      </c>
      <c r="C17" t="s">
        <v>103</v>
      </c>
      <c r="D17" t="s">
        <v>72</v>
      </c>
      <c r="E17" t="s">
        <v>73</v>
      </c>
      <c r="F17" t="s">
        <v>53</v>
      </c>
      <c r="G17" t="s">
        <v>54</v>
      </c>
      <c r="H17" t="s">
        <v>104</v>
      </c>
      <c r="I17">
        <v>1678</v>
      </c>
      <c r="L17">
        <v>1</v>
      </c>
      <c r="M17" t="s">
        <v>49</v>
      </c>
      <c r="N17" s="16">
        <v>42883</v>
      </c>
      <c r="O17" s="16">
        <v>42884</v>
      </c>
    </row>
    <row r="18" spans="1:15" ht="15">
      <c r="A18" t="s">
        <v>105</v>
      </c>
      <c r="B18" t="s">
        <v>66</v>
      </c>
      <c r="C18" t="s">
        <v>67</v>
      </c>
      <c r="D18" t="s">
        <v>72</v>
      </c>
      <c r="E18" t="s">
        <v>73</v>
      </c>
      <c r="F18" t="s">
        <v>45</v>
      </c>
      <c r="G18" t="s">
        <v>46</v>
      </c>
      <c r="H18" t="s">
        <v>106</v>
      </c>
      <c r="I18">
        <v>805</v>
      </c>
      <c r="L18">
        <v>1</v>
      </c>
      <c r="M18" t="s">
        <v>49</v>
      </c>
      <c r="N18" s="16">
        <v>42873</v>
      </c>
      <c r="O18" s="16">
        <v>42887</v>
      </c>
    </row>
    <row r="19" spans="1:15" ht="15">
      <c r="A19" t="s">
        <v>107</v>
      </c>
      <c r="B19" t="s">
        <v>108</v>
      </c>
      <c r="C19" t="s">
        <v>109</v>
      </c>
      <c r="D19" t="s">
        <v>72</v>
      </c>
      <c r="E19" t="s">
        <v>73</v>
      </c>
      <c r="F19" t="s">
        <v>53</v>
      </c>
      <c r="G19" t="s">
        <v>54</v>
      </c>
      <c r="H19" t="s">
        <v>110</v>
      </c>
      <c r="I19">
        <v>1450</v>
      </c>
      <c r="J19" t="s">
        <v>111</v>
      </c>
      <c r="K19" t="s">
        <v>112</v>
      </c>
      <c r="L19">
        <v>1</v>
      </c>
      <c r="M19" t="s">
        <v>49</v>
      </c>
      <c r="N19" s="16">
        <v>42883</v>
      </c>
      <c r="O19" s="16">
        <v>42893</v>
      </c>
    </row>
    <row r="20" spans="1:15" ht="15">
      <c r="A20" t="s">
        <v>113</v>
      </c>
      <c r="B20" t="s">
        <v>41</v>
      </c>
      <c r="C20" t="s">
        <v>42</v>
      </c>
      <c r="D20" t="s">
        <v>72</v>
      </c>
      <c r="E20" t="s">
        <v>73</v>
      </c>
      <c r="F20" t="s">
        <v>53</v>
      </c>
      <c r="G20" t="s">
        <v>54</v>
      </c>
      <c r="H20" t="s">
        <v>99</v>
      </c>
      <c r="I20">
        <v>935</v>
      </c>
      <c r="K20" t="s">
        <v>59</v>
      </c>
      <c r="L20">
        <v>1</v>
      </c>
      <c r="M20" t="s">
        <v>49</v>
      </c>
      <c r="N20" s="16">
        <v>42896</v>
      </c>
      <c r="O20" s="16">
        <v>42896</v>
      </c>
    </row>
    <row r="21" spans="1:15" ht="15">
      <c r="A21" t="s">
        <v>114</v>
      </c>
      <c r="B21" t="s">
        <v>41</v>
      </c>
      <c r="C21" t="s">
        <v>42</v>
      </c>
      <c r="D21" t="s">
        <v>72</v>
      </c>
      <c r="E21" t="s">
        <v>73</v>
      </c>
      <c r="F21" t="s">
        <v>53</v>
      </c>
      <c r="G21" t="s">
        <v>54</v>
      </c>
      <c r="H21" t="s">
        <v>115</v>
      </c>
      <c r="I21">
        <v>935</v>
      </c>
      <c r="K21" t="s">
        <v>59</v>
      </c>
      <c r="L21">
        <v>1</v>
      </c>
      <c r="M21" t="s">
        <v>49</v>
      </c>
      <c r="N21" s="16">
        <v>42896</v>
      </c>
      <c r="O21" s="16">
        <v>42896</v>
      </c>
    </row>
    <row r="22" spans="1:15" ht="15">
      <c r="A22" t="s">
        <v>116</v>
      </c>
      <c r="B22" t="s">
        <v>66</v>
      </c>
      <c r="C22" t="s">
        <v>67</v>
      </c>
      <c r="D22" t="s">
        <v>72</v>
      </c>
      <c r="E22" t="s">
        <v>73</v>
      </c>
      <c r="F22" t="s">
        <v>53</v>
      </c>
      <c r="G22" t="s">
        <v>54</v>
      </c>
      <c r="H22" t="s">
        <v>117</v>
      </c>
      <c r="I22">
        <v>1338</v>
      </c>
      <c r="L22">
        <v>1</v>
      </c>
      <c r="M22" t="s">
        <v>49</v>
      </c>
      <c r="N22" s="16">
        <v>42896</v>
      </c>
      <c r="O22" s="16">
        <v>42896</v>
      </c>
    </row>
    <row r="23" spans="1:15" ht="15">
      <c r="A23" t="s">
        <v>118</v>
      </c>
      <c r="B23" t="s">
        <v>119</v>
      </c>
      <c r="C23" t="s">
        <v>120</v>
      </c>
      <c r="D23" t="s">
        <v>72</v>
      </c>
      <c r="E23" t="s">
        <v>73</v>
      </c>
      <c r="F23" t="s">
        <v>53</v>
      </c>
      <c r="G23" t="s">
        <v>54</v>
      </c>
      <c r="H23" t="s">
        <v>121</v>
      </c>
      <c r="I23">
        <v>1260</v>
      </c>
      <c r="J23" t="s">
        <v>120</v>
      </c>
      <c r="L23">
        <v>1</v>
      </c>
      <c r="M23" t="s">
        <v>49</v>
      </c>
      <c r="N23" s="16">
        <v>42896</v>
      </c>
      <c r="O23" s="16">
        <v>42897</v>
      </c>
    </row>
    <row r="24" spans="1:15" ht="15">
      <c r="A24" t="s">
        <v>122</v>
      </c>
      <c r="B24" t="s">
        <v>123</v>
      </c>
      <c r="C24" t="s">
        <v>124</v>
      </c>
      <c r="D24" t="s">
        <v>72</v>
      </c>
      <c r="E24" t="s">
        <v>73</v>
      </c>
      <c r="F24" t="s">
        <v>53</v>
      </c>
      <c r="G24" t="s">
        <v>54</v>
      </c>
      <c r="H24" t="s">
        <v>125</v>
      </c>
      <c r="I24">
        <v>2612</v>
      </c>
      <c r="L24">
        <v>1</v>
      </c>
      <c r="M24" t="s">
        <v>49</v>
      </c>
      <c r="N24" s="16">
        <v>42896</v>
      </c>
      <c r="O24" s="16">
        <v>42897</v>
      </c>
    </row>
    <row r="25" spans="1:15" ht="15">
      <c r="A25" t="s">
        <v>126</v>
      </c>
      <c r="B25" t="s">
        <v>86</v>
      </c>
      <c r="C25" t="s">
        <v>87</v>
      </c>
      <c r="D25" t="s">
        <v>72</v>
      </c>
      <c r="E25" t="s">
        <v>73</v>
      </c>
      <c r="F25" t="s">
        <v>53</v>
      </c>
      <c r="G25" t="s">
        <v>54</v>
      </c>
      <c r="H25" t="s">
        <v>88</v>
      </c>
      <c r="I25">
        <v>1868</v>
      </c>
      <c r="J25" t="s">
        <v>127</v>
      </c>
      <c r="L25">
        <v>1</v>
      </c>
      <c r="M25" t="s">
        <v>49</v>
      </c>
      <c r="N25" s="16">
        <v>42896</v>
      </c>
      <c r="O25" s="16">
        <v>42897</v>
      </c>
    </row>
    <row r="26" spans="1:15" ht="15">
      <c r="A26" t="s">
        <v>128</v>
      </c>
      <c r="B26" t="s">
        <v>129</v>
      </c>
      <c r="C26" t="s">
        <v>130</v>
      </c>
      <c r="D26" t="s">
        <v>131</v>
      </c>
      <c r="E26" t="s">
        <v>132</v>
      </c>
      <c r="F26" t="s">
        <v>53</v>
      </c>
      <c r="G26" t="s">
        <v>54</v>
      </c>
      <c r="H26" t="s">
        <v>133</v>
      </c>
      <c r="I26">
        <v>1888</v>
      </c>
      <c r="J26" t="s">
        <v>134</v>
      </c>
      <c r="L26">
        <v>1</v>
      </c>
      <c r="M26" t="s">
        <v>49</v>
      </c>
      <c r="N26" s="16">
        <v>42897</v>
      </c>
      <c r="O26" s="16">
        <v>42898</v>
      </c>
    </row>
    <row r="27" spans="1:15" ht="15">
      <c r="A27" t="s">
        <v>135</v>
      </c>
      <c r="B27" t="s">
        <v>95</v>
      </c>
      <c r="C27" t="s">
        <v>96</v>
      </c>
      <c r="D27" t="s">
        <v>72</v>
      </c>
      <c r="E27" t="s">
        <v>73</v>
      </c>
      <c r="F27" t="s">
        <v>53</v>
      </c>
      <c r="G27" t="s">
        <v>54</v>
      </c>
      <c r="H27" t="s">
        <v>136</v>
      </c>
      <c r="I27">
        <v>1594</v>
      </c>
      <c r="L27">
        <v>1</v>
      </c>
      <c r="M27" t="s">
        <v>49</v>
      </c>
      <c r="N27" s="16">
        <v>42896</v>
      </c>
      <c r="O27" s="16">
        <v>42898</v>
      </c>
    </row>
    <row r="28" spans="1:15" ht="15">
      <c r="A28" t="s">
        <v>137</v>
      </c>
      <c r="B28" t="s">
        <v>138</v>
      </c>
      <c r="C28" t="s">
        <v>139</v>
      </c>
      <c r="D28" t="s">
        <v>72</v>
      </c>
      <c r="E28" t="s">
        <v>73</v>
      </c>
      <c r="F28" t="s">
        <v>53</v>
      </c>
      <c r="G28" t="s">
        <v>54</v>
      </c>
      <c r="H28" t="s">
        <v>140</v>
      </c>
      <c r="I28">
        <v>2148</v>
      </c>
      <c r="L28">
        <v>1</v>
      </c>
      <c r="M28" t="s">
        <v>49</v>
      </c>
      <c r="N28" s="16">
        <v>42896</v>
      </c>
      <c r="O28" s="16">
        <v>42899</v>
      </c>
    </row>
    <row r="29" spans="1:15" ht="15">
      <c r="A29" t="s">
        <v>141</v>
      </c>
      <c r="B29" t="s">
        <v>142</v>
      </c>
      <c r="C29" t="s">
        <v>143</v>
      </c>
      <c r="D29" t="s">
        <v>43</v>
      </c>
      <c r="E29" t="s">
        <v>44</v>
      </c>
      <c r="F29" t="s">
        <v>53</v>
      </c>
      <c r="G29" t="s">
        <v>54</v>
      </c>
      <c r="H29" t="s">
        <v>144</v>
      </c>
      <c r="I29">
        <v>1450</v>
      </c>
      <c r="L29">
        <v>1</v>
      </c>
      <c r="M29" t="s">
        <v>49</v>
      </c>
      <c r="N29" s="16">
        <v>42868</v>
      </c>
      <c r="O29" s="16">
        <v>42899</v>
      </c>
    </row>
    <row r="30" spans="1:15" ht="15">
      <c r="A30" t="s">
        <v>145</v>
      </c>
      <c r="B30" t="s">
        <v>142</v>
      </c>
      <c r="C30" t="s">
        <v>143</v>
      </c>
      <c r="D30" t="s">
        <v>72</v>
      </c>
      <c r="E30" t="s">
        <v>73</v>
      </c>
      <c r="F30" t="s">
        <v>53</v>
      </c>
      <c r="G30" t="s">
        <v>54</v>
      </c>
      <c r="H30" t="s">
        <v>146</v>
      </c>
      <c r="I30">
        <v>1419</v>
      </c>
      <c r="L30">
        <v>1</v>
      </c>
      <c r="M30" t="s">
        <v>49</v>
      </c>
      <c r="N30" s="16">
        <v>42883</v>
      </c>
      <c r="O30" s="16">
        <v>42899</v>
      </c>
    </row>
    <row r="31" spans="1:15" ht="15">
      <c r="A31" t="s">
        <v>147</v>
      </c>
      <c r="B31" t="s">
        <v>142</v>
      </c>
      <c r="C31" t="s">
        <v>143</v>
      </c>
      <c r="D31" t="s">
        <v>72</v>
      </c>
      <c r="E31" t="s">
        <v>73</v>
      </c>
      <c r="F31" t="s">
        <v>53</v>
      </c>
      <c r="G31" t="s">
        <v>54</v>
      </c>
      <c r="H31" t="s">
        <v>148</v>
      </c>
      <c r="I31">
        <v>1419</v>
      </c>
      <c r="L31">
        <v>1</v>
      </c>
      <c r="M31" t="s">
        <v>49</v>
      </c>
      <c r="N31" s="16">
        <v>42896</v>
      </c>
      <c r="O31" s="16">
        <v>42899</v>
      </c>
    </row>
    <row r="32" spans="1:15" ht="15">
      <c r="A32" t="s">
        <v>149</v>
      </c>
      <c r="B32" t="s">
        <v>129</v>
      </c>
      <c r="C32" t="s">
        <v>130</v>
      </c>
      <c r="D32" t="s">
        <v>131</v>
      </c>
      <c r="E32" t="s">
        <v>132</v>
      </c>
      <c r="F32" t="s">
        <v>53</v>
      </c>
      <c r="G32" t="s">
        <v>54</v>
      </c>
      <c r="H32" t="s">
        <v>150</v>
      </c>
      <c r="I32">
        <v>944</v>
      </c>
      <c r="J32" t="s">
        <v>134</v>
      </c>
      <c r="L32">
        <v>1</v>
      </c>
      <c r="M32" t="s">
        <v>49</v>
      </c>
      <c r="N32" s="16">
        <v>42910</v>
      </c>
      <c r="O32" s="16">
        <v>42912</v>
      </c>
    </row>
    <row r="33" spans="1:15" ht="15">
      <c r="A33" t="s">
        <v>151</v>
      </c>
      <c r="B33" t="s">
        <v>129</v>
      </c>
      <c r="C33" t="s">
        <v>130</v>
      </c>
      <c r="D33" t="s">
        <v>131</v>
      </c>
      <c r="E33" t="s">
        <v>132</v>
      </c>
      <c r="F33" t="s">
        <v>53</v>
      </c>
      <c r="G33" t="s">
        <v>54</v>
      </c>
      <c r="H33" t="s">
        <v>152</v>
      </c>
      <c r="I33">
        <v>864</v>
      </c>
      <c r="J33" t="s">
        <v>153</v>
      </c>
      <c r="L33">
        <v>1</v>
      </c>
      <c r="M33" t="s">
        <v>49</v>
      </c>
      <c r="N33" s="16">
        <v>42910</v>
      </c>
      <c r="O33" s="16">
        <v>42912</v>
      </c>
    </row>
    <row r="34" spans="1:15" ht="15">
      <c r="A34" t="s">
        <v>154</v>
      </c>
      <c r="B34" t="s">
        <v>129</v>
      </c>
      <c r="C34" t="s">
        <v>130</v>
      </c>
      <c r="D34" t="s">
        <v>131</v>
      </c>
      <c r="E34" t="s">
        <v>132</v>
      </c>
      <c r="F34" t="s">
        <v>155</v>
      </c>
      <c r="G34" t="s">
        <v>156</v>
      </c>
      <c r="H34" t="s">
        <v>157</v>
      </c>
      <c r="I34">
        <v>220</v>
      </c>
      <c r="J34" t="s">
        <v>158</v>
      </c>
      <c r="L34">
        <v>1</v>
      </c>
      <c r="M34" t="s">
        <v>49</v>
      </c>
      <c r="N34" s="16">
        <v>42898</v>
      </c>
      <c r="O34" s="16">
        <v>42912</v>
      </c>
    </row>
    <row r="35" spans="1:15" ht="15">
      <c r="A35" t="s">
        <v>159</v>
      </c>
      <c r="B35" t="s">
        <v>129</v>
      </c>
      <c r="C35" t="s">
        <v>130</v>
      </c>
      <c r="D35" t="s">
        <v>131</v>
      </c>
      <c r="E35" t="s">
        <v>132</v>
      </c>
      <c r="F35" t="s">
        <v>45</v>
      </c>
      <c r="G35" t="s">
        <v>46</v>
      </c>
      <c r="H35" t="s">
        <v>160</v>
      </c>
      <c r="I35">
        <v>108</v>
      </c>
      <c r="J35" t="s">
        <v>158</v>
      </c>
      <c r="L35">
        <v>1</v>
      </c>
      <c r="M35" t="s">
        <v>49</v>
      </c>
      <c r="N35" s="16">
        <v>42898</v>
      </c>
      <c r="O35" s="16">
        <v>42912</v>
      </c>
    </row>
    <row r="36" spans="1:15" ht="15">
      <c r="A36" t="s">
        <v>161</v>
      </c>
      <c r="B36" t="s">
        <v>129</v>
      </c>
      <c r="C36" t="s">
        <v>130</v>
      </c>
      <c r="D36" t="s">
        <v>131</v>
      </c>
      <c r="E36" t="s">
        <v>132</v>
      </c>
      <c r="F36" t="s">
        <v>155</v>
      </c>
      <c r="G36" t="s">
        <v>156</v>
      </c>
      <c r="H36" t="s">
        <v>157</v>
      </c>
      <c r="I36">
        <v>500</v>
      </c>
      <c r="J36" t="s">
        <v>162</v>
      </c>
      <c r="L36">
        <v>1</v>
      </c>
      <c r="M36" t="s">
        <v>49</v>
      </c>
      <c r="N36" s="16">
        <v>42910</v>
      </c>
      <c r="O36" s="16">
        <v>42912</v>
      </c>
    </row>
    <row r="37" spans="1:15" ht="15">
      <c r="A37" t="s">
        <v>163</v>
      </c>
      <c r="B37" t="s">
        <v>129</v>
      </c>
      <c r="C37" t="s">
        <v>130</v>
      </c>
      <c r="D37" t="s">
        <v>131</v>
      </c>
      <c r="E37" t="s">
        <v>132</v>
      </c>
      <c r="F37" t="s">
        <v>45</v>
      </c>
      <c r="G37" t="s">
        <v>46</v>
      </c>
      <c r="H37" t="s">
        <v>160</v>
      </c>
      <c r="I37">
        <v>432</v>
      </c>
      <c r="J37" t="s">
        <v>162</v>
      </c>
      <c r="L37">
        <v>1</v>
      </c>
      <c r="M37" t="s">
        <v>49</v>
      </c>
      <c r="N37" s="16">
        <v>42910</v>
      </c>
      <c r="O37" s="16">
        <v>42912</v>
      </c>
    </row>
    <row r="38" spans="1:15" ht="15">
      <c r="A38" t="s">
        <v>164</v>
      </c>
      <c r="B38" t="s">
        <v>165</v>
      </c>
      <c r="C38" t="s">
        <v>166</v>
      </c>
      <c r="D38" t="s">
        <v>167</v>
      </c>
      <c r="E38" t="s">
        <v>168</v>
      </c>
      <c r="F38" t="s">
        <v>45</v>
      </c>
      <c r="G38" t="s">
        <v>46</v>
      </c>
      <c r="H38" t="s">
        <v>169</v>
      </c>
      <c r="I38">
        <v>10901</v>
      </c>
      <c r="J38" t="s">
        <v>170</v>
      </c>
      <c r="K38" t="s">
        <v>171</v>
      </c>
      <c r="L38">
        <v>1</v>
      </c>
      <c r="M38" t="s">
        <v>49</v>
      </c>
      <c r="N38" s="16">
        <v>42902</v>
      </c>
      <c r="O38" s="16">
        <v>42913</v>
      </c>
    </row>
    <row r="39" spans="1:15" ht="15">
      <c r="A39" t="s">
        <v>172</v>
      </c>
      <c r="B39" t="s">
        <v>61</v>
      </c>
      <c r="C39" t="s">
        <v>62</v>
      </c>
      <c r="D39" t="s">
        <v>173</v>
      </c>
      <c r="E39" t="s">
        <v>174</v>
      </c>
      <c r="F39" t="s">
        <v>53</v>
      </c>
      <c r="G39" t="s">
        <v>54</v>
      </c>
      <c r="H39" t="s">
        <v>175</v>
      </c>
      <c r="I39">
        <v>266</v>
      </c>
      <c r="J39" t="s">
        <v>176</v>
      </c>
      <c r="L39">
        <v>1</v>
      </c>
      <c r="M39" t="s">
        <v>49</v>
      </c>
      <c r="N39" s="16">
        <v>42910</v>
      </c>
      <c r="O39" s="16">
        <v>42913</v>
      </c>
    </row>
    <row r="40" spans="1:15" ht="15">
      <c r="A40" t="s">
        <v>177</v>
      </c>
      <c r="B40" t="s">
        <v>138</v>
      </c>
      <c r="C40" t="s">
        <v>139</v>
      </c>
      <c r="D40" t="s">
        <v>178</v>
      </c>
      <c r="E40" t="s">
        <v>179</v>
      </c>
      <c r="F40" t="s">
        <v>45</v>
      </c>
      <c r="G40" t="s">
        <v>46</v>
      </c>
      <c r="H40" t="s">
        <v>180</v>
      </c>
      <c r="I40">
        <v>1359</v>
      </c>
      <c r="J40" t="s">
        <v>181</v>
      </c>
      <c r="L40">
        <v>1</v>
      </c>
      <c r="M40" t="s">
        <v>49</v>
      </c>
      <c r="N40" s="16">
        <v>42914</v>
      </c>
      <c r="O40" s="16">
        <v>42914</v>
      </c>
    </row>
    <row r="41" spans="1:15" ht="15">
      <c r="A41" t="s">
        <v>182</v>
      </c>
      <c r="B41" t="s">
        <v>183</v>
      </c>
      <c r="C41" t="s">
        <v>184</v>
      </c>
      <c r="D41" t="s">
        <v>167</v>
      </c>
      <c r="E41" t="s">
        <v>168</v>
      </c>
      <c r="F41" t="s">
        <v>45</v>
      </c>
      <c r="G41" t="s">
        <v>46</v>
      </c>
      <c r="H41" t="s">
        <v>185</v>
      </c>
      <c r="I41">
        <v>3045</v>
      </c>
      <c r="J41" t="s">
        <v>186</v>
      </c>
      <c r="L41">
        <v>1</v>
      </c>
      <c r="M41" t="s">
        <v>49</v>
      </c>
      <c r="N41" s="16">
        <v>42914</v>
      </c>
      <c r="O41" s="16">
        <v>42915</v>
      </c>
    </row>
    <row r="42" spans="1:15" ht="15">
      <c r="A42" t="s">
        <v>187</v>
      </c>
      <c r="B42" t="s">
        <v>142</v>
      </c>
      <c r="C42" t="s">
        <v>143</v>
      </c>
      <c r="D42" t="s">
        <v>178</v>
      </c>
      <c r="E42" t="s">
        <v>179</v>
      </c>
      <c r="F42" t="s">
        <v>188</v>
      </c>
      <c r="G42" t="s">
        <v>189</v>
      </c>
      <c r="H42" t="s">
        <v>190</v>
      </c>
      <c r="I42">
        <v>4500</v>
      </c>
      <c r="L42">
        <v>1</v>
      </c>
      <c r="M42" t="s">
        <v>49</v>
      </c>
      <c r="N42" s="16">
        <v>42915</v>
      </c>
      <c r="O42" s="16">
        <v>42915</v>
      </c>
    </row>
    <row r="43" spans="1:15" ht="15">
      <c r="A43" t="s">
        <v>191</v>
      </c>
      <c r="B43" t="s">
        <v>70</v>
      </c>
      <c r="C43" t="s">
        <v>71</v>
      </c>
      <c r="D43" t="s">
        <v>167</v>
      </c>
      <c r="E43" t="s">
        <v>168</v>
      </c>
      <c r="F43" t="s">
        <v>53</v>
      </c>
      <c r="G43" t="s">
        <v>54</v>
      </c>
      <c r="H43" t="s">
        <v>192</v>
      </c>
      <c r="I43">
        <v>1390</v>
      </c>
      <c r="L43">
        <v>1</v>
      </c>
      <c r="M43" t="s">
        <v>49</v>
      </c>
      <c r="N43" s="16">
        <v>42917</v>
      </c>
      <c r="O43" s="16">
        <v>42917</v>
      </c>
    </row>
    <row r="44" spans="1:15" ht="15">
      <c r="A44" t="s">
        <v>193</v>
      </c>
      <c r="B44" t="s">
        <v>119</v>
      </c>
      <c r="C44" t="s">
        <v>120</v>
      </c>
      <c r="D44" t="s">
        <v>167</v>
      </c>
      <c r="E44" t="s">
        <v>168</v>
      </c>
      <c r="F44" t="s">
        <v>53</v>
      </c>
      <c r="G44" t="s">
        <v>54</v>
      </c>
      <c r="H44" t="s">
        <v>194</v>
      </c>
      <c r="I44">
        <v>1220</v>
      </c>
      <c r="L44">
        <v>1</v>
      </c>
      <c r="M44" t="s">
        <v>49</v>
      </c>
      <c r="N44" s="16">
        <v>42918</v>
      </c>
      <c r="O44" s="16">
        <v>42918</v>
      </c>
    </row>
    <row r="45" spans="1:15" ht="15">
      <c r="A45" t="s">
        <v>195</v>
      </c>
      <c r="B45" t="s">
        <v>165</v>
      </c>
      <c r="C45" t="s">
        <v>166</v>
      </c>
      <c r="D45" t="s">
        <v>167</v>
      </c>
      <c r="E45" t="s">
        <v>168</v>
      </c>
      <c r="F45" t="s">
        <v>53</v>
      </c>
      <c r="G45" t="s">
        <v>54</v>
      </c>
      <c r="H45" t="s">
        <v>196</v>
      </c>
      <c r="I45">
        <v>3045</v>
      </c>
      <c r="L45">
        <v>1</v>
      </c>
      <c r="M45" t="s">
        <v>49</v>
      </c>
      <c r="N45" s="16">
        <v>42918</v>
      </c>
      <c r="O45" s="16">
        <v>42918</v>
      </c>
    </row>
    <row r="46" spans="1:15" ht="15">
      <c r="A46" t="s">
        <v>197</v>
      </c>
      <c r="B46" t="s">
        <v>61</v>
      </c>
      <c r="C46" t="s">
        <v>62</v>
      </c>
      <c r="D46" t="s">
        <v>178</v>
      </c>
      <c r="E46" t="s">
        <v>179</v>
      </c>
      <c r="F46" t="s">
        <v>198</v>
      </c>
      <c r="G46" t="s">
        <v>199</v>
      </c>
      <c r="H46" t="s">
        <v>200</v>
      </c>
      <c r="I46">
        <v>800</v>
      </c>
      <c r="J46" t="s">
        <v>201</v>
      </c>
      <c r="L46">
        <v>1</v>
      </c>
      <c r="M46" t="s">
        <v>49</v>
      </c>
      <c r="N46" s="16">
        <v>42917</v>
      </c>
      <c r="O46" s="16">
        <v>42918</v>
      </c>
    </row>
    <row r="47" spans="1:15" ht="15">
      <c r="A47" t="s">
        <v>202</v>
      </c>
      <c r="B47" t="s">
        <v>61</v>
      </c>
      <c r="C47" t="s">
        <v>62</v>
      </c>
      <c r="D47" t="s">
        <v>167</v>
      </c>
      <c r="E47" t="s">
        <v>168</v>
      </c>
      <c r="F47" t="s">
        <v>203</v>
      </c>
      <c r="G47" t="s">
        <v>204</v>
      </c>
      <c r="H47" t="s">
        <v>205</v>
      </c>
      <c r="I47">
        <v>2214</v>
      </c>
      <c r="J47" t="s">
        <v>206</v>
      </c>
      <c r="L47">
        <v>1</v>
      </c>
      <c r="M47" t="s">
        <v>49</v>
      </c>
      <c r="N47" s="16">
        <v>42918</v>
      </c>
      <c r="O47" s="16">
        <v>42918</v>
      </c>
    </row>
    <row r="48" spans="1:15" ht="15">
      <c r="A48" t="s">
        <v>207</v>
      </c>
      <c r="B48" t="s">
        <v>208</v>
      </c>
      <c r="C48" t="s">
        <v>209</v>
      </c>
      <c r="D48" t="s">
        <v>173</v>
      </c>
      <c r="E48" t="s">
        <v>174</v>
      </c>
      <c r="F48" t="s">
        <v>53</v>
      </c>
      <c r="G48" t="s">
        <v>54</v>
      </c>
      <c r="H48" t="s">
        <v>210</v>
      </c>
      <c r="I48">
        <v>2490</v>
      </c>
      <c r="L48">
        <v>1</v>
      </c>
      <c r="M48" t="s">
        <v>49</v>
      </c>
      <c r="N48" s="16">
        <v>42910</v>
      </c>
      <c r="O48" s="16">
        <v>42919</v>
      </c>
    </row>
    <row r="49" spans="1:15" ht="15">
      <c r="A49" t="s">
        <v>211</v>
      </c>
      <c r="B49" t="s">
        <v>208</v>
      </c>
      <c r="C49" t="s">
        <v>209</v>
      </c>
      <c r="D49" t="s">
        <v>167</v>
      </c>
      <c r="E49" t="s">
        <v>168</v>
      </c>
      <c r="F49" t="s">
        <v>53</v>
      </c>
      <c r="G49" t="s">
        <v>54</v>
      </c>
      <c r="H49" t="s">
        <v>212</v>
      </c>
      <c r="I49">
        <v>4180</v>
      </c>
      <c r="L49">
        <v>1</v>
      </c>
      <c r="M49" t="s">
        <v>49</v>
      </c>
      <c r="N49" s="16">
        <v>42918</v>
      </c>
      <c r="O49" s="16">
        <v>42919</v>
      </c>
    </row>
    <row r="50" spans="1:15" ht="15">
      <c r="A50" t="s">
        <v>213</v>
      </c>
      <c r="B50" t="s">
        <v>183</v>
      </c>
      <c r="C50" t="s">
        <v>184</v>
      </c>
      <c r="D50" t="s">
        <v>167</v>
      </c>
      <c r="E50" t="s">
        <v>168</v>
      </c>
      <c r="F50" t="s">
        <v>53</v>
      </c>
      <c r="G50" t="s">
        <v>54</v>
      </c>
      <c r="H50" t="s">
        <v>214</v>
      </c>
      <c r="I50">
        <v>866</v>
      </c>
      <c r="L50">
        <v>1</v>
      </c>
      <c r="M50" t="s">
        <v>49</v>
      </c>
      <c r="N50" s="16">
        <v>42917</v>
      </c>
      <c r="O50" s="16">
        <v>42919</v>
      </c>
    </row>
    <row r="51" spans="1:15" ht="15">
      <c r="A51" t="s">
        <v>215</v>
      </c>
      <c r="B51" t="s">
        <v>183</v>
      </c>
      <c r="C51" t="s">
        <v>184</v>
      </c>
      <c r="D51" t="s">
        <v>167</v>
      </c>
      <c r="E51" t="s">
        <v>168</v>
      </c>
      <c r="F51" t="s">
        <v>53</v>
      </c>
      <c r="G51" t="s">
        <v>54</v>
      </c>
      <c r="H51" t="s">
        <v>216</v>
      </c>
      <c r="I51">
        <v>866</v>
      </c>
      <c r="L51">
        <v>1</v>
      </c>
      <c r="M51" t="s">
        <v>49</v>
      </c>
      <c r="N51" s="16">
        <v>42918</v>
      </c>
      <c r="O51" s="16">
        <v>42919</v>
      </c>
    </row>
    <row r="52" spans="1:15" ht="15">
      <c r="A52" t="s">
        <v>217</v>
      </c>
      <c r="B52" t="s">
        <v>183</v>
      </c>
      <c r="C52" t="s">
        <v>184</v>
      </c>
      <c r="D52" t="s">
        <v>178</v>
      </c>
      <c r="E52" t="s">
        <v>179</v>
      </c>
      <c r="F52" t="s">
        <v>198</v>
      </c>
      <c r="G52" t="s">
        <v>199</v>
      </c>
      <c r="H52" t="s">
        <v>218</v>
      </c>
      <c r="I52">
        <v>800</v>
      </c>
      <c r="J52" t="s">
        <v>219</v>
      </c>
      <c r="L52">
        <v>1</v>
      </c>
      <c r="M52" t="s">
        <v>49</v>
      </c>
      <c r="N52" s="16">
        <v>42917</v>
      </c>
      <c r="O52" s="16">
        <v>42919</v>
      </c>
    </row>
    <row r="53" spans="1:15" ht="15">
      <c r="A53" t="s">
        <v>220</v>
      </c>
      <c r="B53" t="s">
        <v>95</v>
      </c>
      <c r="C53" t="s">
        <v>96</v>
      </c>
      <c r="D53" t="s">
        <v>178</v>
      </c>
      <c r="E53" t="s">
        <v>179</v>
      </c>
      <c r="F53" t="s">
        <v>53</v>
      </c>
      <c r="G53" t="s">
        <v>54</v>
      </c>
      <c r="H53" t="s">
        <v>221</v>
      </c>
      <c r="I53">
        <v>330</v>
      </c>
      <c r="L53">
        <v>1</v>
      </c>
      <c r="M53" t="s">
        <v>49</v>
      </c>
      <c r="N53" s="16">
        <v>42917</v>
      </c>
      <c r="O53" s="16">
        <v>42919</v>
      </c>
    </row>
    <row r="54" spans="1:15" ht="15">
      <c r="A54" t="s">
        <v>222</v>
      </c>
      <c r="B54" t="s">
        <v>95</v>
      </c>
      <c r="C54" t="s">
        <v>96</v>
      </c>
      <c r="D54" t="s">
        <v>167</v>
      </c>
      <c r="E54" t="s">
        <v>168</v>
      </c>
      <c r="F54" t="s">
        <v>53</v>
      </c>
      <c r="G54" t="s">
        <v>54</v>
      </c>
      <c r="H54" t="s">
        <v>223</v>
      </c>
      <c r="I54">
        <v>330</v>
      </c>
      <c r="L54">
        <v>1</v>
      </c>
      <c r="M54" t="s">
        <v>49</v>
      </c>
      <c r="N54" s="16">
        <v>42918</v>
      </c>
      <c r="O54" s="16">
        <v>42919</v>
      </c>
    </row>
    <row r="55" spans="1:15" ht="15">
      <c r="A55" t="s">
        <v>224</v>
      </c>
      <c r="B55" t="s">
        <v>95</v>
      </c>
      <c r="C55" t="s">
        <v>96</v>
      </c>
      <c r="D55" t="s">
        <v>173</v>
      </c>
      <c r="E55" t="s">
        <v>174</v>
      </c>
      <c r="F55" t="s">
        <v>53</v>
      </c>
      <c r="G55" t="s">
        <v>54</v>
      </c>
      <c r="H55" t="s">
        <v>225</v>
      </c>
      <c r="I55">
        <v>456</v>
      </c>
      <c r="L55">
        <v>1</v>
      </c>
      <c r="M55" t="s">
        <v>49</v>
      </c>
      <c r="N55" s="16">
        <v>42910</v>
      </c>
      <c r="O55" s="16">
        <v>42919</v>
      </c>
    </row>
    <row r="56" spans="1:15" ht="15">
      <c r="A56" t="s">
        <v>226</v>
      </c>
      <c r="B56" t="s">
        <v>227</v>
      </c>
      <c r="C56" t="s">
        <v>228</v>
      </c>
      <c r="D56" t="s">
        <v>178</v>
      </c>
      <c r="E56" t="s">
        <v>179</v>
      </c>
      <c r="F56" t="s">
        <v>45</v>
      </c>
      <c r="G56" t="s">
        <v>46</v>
      </c>
      <c r="H56" t="s">
        <v>229</v>
      </c>
      <c r="I56">
        <v>4472</v>
      </c>
      <c r="J56" t="s">
        <v>230</v>
      </c>
      <c r="L56">
        <v>1</v>
      </c>
      <c r="M56" t="s">
        <v>49</v>
      </c>
      <c r="N56" s="16">
        <v>42916</v>
      </c>
      <c r="O56" s="16">
        <v>42919</v>
      </c>
    </row>
    <row r="57" spans="1:15" ht="15">
      <c r="A57" t="s">
        <v>231</v>
      </c>
      <c r="B57" t="s">
        <v>227</v>
      </c>
      <c r="C57" t="s">
        <v>228</v>
      </c>
      <c r="D57" t="s">
        <v>167</v>
      </c>
      <c r="E57" t="s">
        <v>168</v>
      </c>
      <c r="F57" t="s">
        <v>232</v>
      </c>
      <c r="G57" t="s">
        <v>233</v>
      </c>
      <c r="H57" t="s">
        <v>234</v>
      </c>
      <c r="I57">
        <v>12000</v>
      </c>
      <c r="J57" t="s">
        <v>235</v>
      </c>
      <c r="L57">
        <v>1</v>
      </c>
      <c r="M57" t="s">
        <v>49</v>
      </c>
      <c r="N57" s="16">
        <v>42918</v>
      </c>
      <c r="O57" s="16">
        <v>42919</v>
      </c>
    </row>
    <row r="58" spans="1:15" ht="15">
      <c r="A58" t="s">
        <v>236</v>
      </c>
      <c r="B58" t="s">
        <v>227</v>
      </c>
      <c r="C58" t="s">
        <v>228</v>
      </c>
      <c r="D58" t="s">
        <v>167</v>
      </c>
      <c r="E58" t="s">
        <v>168</v>
      </c>
      <c r="F58" t="s">
        <v>45</v>
      </c>
      <c r="G58" t="s">
        <v>46</v>
      </c>
      <c r="H58" t="s">
        <v>237</v>
      </c>
      <c r="I58">
        <v>14547</v>
      </c>
      <c r="J58" t="s">
        <v>238</v>
      </c>
      <c r="L58">
        <v>1</v>
      </c>
      <c r="M58" t="s">
        <v>49</v>
      </c>
      <c r="N58" s="16">
        <v>42917</v>
      </c>
      <c r="O58" s="16">
        <v>42919</v>
      </c>
    </row>
    <row r="59" spans="1:15" ht="15">
      <c r="A59" t="s">
        <v>239</v>
      </c>
      <c r="B59" t="s">
        <v>227</v>
      </c>
      <c r="C59" t="s">
        <v>228</v>
      </c>
      <c r="D59" t="s">
        <v>167</v>
      </c>
      <c r="E59" t="s">
        <v>168</v>
      </c>
      <c r="F59" t="s">
        <v>198</v>
      </c>
      <c r="G59" t="s">
        <v>199</v>
      </c>
      <c r="H59" t="s">
        <v>240</v>
      </c>
      <c r="I59">
        <v>800</v>
      </c>
      <c r="J59" t="s">
        <v>219</v>
      </c>
      <c r="L59">
        <v>1</v>
      </c>
      <c r="M59" t="s">
        <v>49</v>
      </c>
      <c r="N59" s="16">
        <v>42917</v>
      </c>
      <c r="O59" s="16">
        <v>42919</v>
      </c>
    </row>
    <row r="60" spans="1:15" ht="15">
      <c r="A60" t="s">
        <v>241</v>
      </c>
      <c r="B60" t="s">
        <v>86</v>
      </c>
      <c r="C60" t="s">
        <v>87</v>
      </c>
      <c r="D60" t="s">
        <v>178</v>
      </c>
      <c r="E60" t="s">
        <v>179</v>
      </c>
      <c r="F60" t="s">
        <v>188</v>
      </c>
      <c r="G60" t="s">
        <v>189</v>
      </c>
      <c r="H60" t="s">
        <v>242</v>
      </c>
      <c r="I60">
        <v>1512</v>
      </c>
      <c r="J60" t="s">
        <v>243</v>
      </c>
      <c r="L60">
        <v>1</v>
      </c>
      <c r="M60" t="s">
        <v>49</v>
      </c>
      <c r="N60" s="16">
        <v>42910</v>
      </c>
      <c r="O60" s="16">
        <v>42919</v>
      </c>
    </row>
    <row r="61" spans="1:15" ht="15">
      <c r="A61" t="s">
        <v>244</v>
      </c>
      <c r="B61" t="s">
        <v>86</v>
      </c>
      <c r="C61" t="s">
        <v>87</v>
      </c>
      <c r="D61" t="s">
        <v>167</v>
      </c>
      <c r="E61" t="s">
        <v>168</v>
      </c>
      <c r="F61" t="s">
        <v>203</v>
      </c>
      <c r="G61" t="s">
        <v>204</v>
      </c>
      <c r="H61" t="s">
        <v>245</v>
      </c>
      <c r="I61">
        <v>420</v>
      </c>
      <c r="J61" t="s">
        <v>246</v>
      </c>
      <c r="L61">
        <v>1</v>
      </c>
      <c r="M61" t="s">
        <v>49</v>
      </c>
      <c r="N61" s="16">
        <v>42917</v>
      </c>
      <c r="O61" s="16">
        <v>42919</v>
      </c>
    </row>
    <row r="62" spans="1:15" ht="15">
      <c r="A62" t="s">
        <v>247</v>
      </c>
      <c r="B62" t="s">
        <v>86</v>
      </c>
      <c r="C62" t="s">
        <v>87</v>
      </c>
      <c r="D62" t="s">
        <v>167</v>
      </c>
      <c r="E62" t="s">
        <v>168</v>
      </c>
      <c r="F62" t="s">
        <v>232</v>
      </c>
      <c r="G62" t="s">
        <v>233</v>
      </c>
      <c r="H62" t="s">
        <v>248</v>
      </c>
      <c r="I62">
        <v>800</v>
      </c>
      <c r="J62" t="s">
        <v>219</v>
      </c>
      <c r="L62">
        <v>1</v>
      </c>
      <c r="M62" t="s">
        <v>49</v>
      </c>
      <c r="N62" s="16">
        <v>42917</v>
      </c>
      <c r="O62" s="16">
        <v>42919</v>
      </c>
    </row>
    <row r="63" spans="1:15" ht="15">
      <c r="A63" t="s">
        <v>249</v>
      </c>
      <c r="B63" t="s">
        <v>142</v>
      </c>
      <c r="C63" t="s">
        <v>143</v>
      </c>
      <c r="D63" t="s">
        <v>178</v>
      </c>
      <c r="E63" t="s">
        <v>179</v>
      </c>
      <c r="F63" t="s">
        <v>45</v>
      </c>
      <c r="G63" t="s">
        <v>46</v>
      </c>
      <c r="H63" t="s">
        <v>250</v>
      </c>
      <c r="I63">
        <v>864</v>
      </c>
      <c r="J63" t="s">
        <v>251</v>
      </c>
      <c r="L63">
        <v>1</v>
      </c>
      <c r="M63" t="s">
        <v>49</v>
      </c>
      <c r="N63" s="16">
        <v>42916</v>
      </c>
      <c r="O63" s="16">
        <v>42919</v>
      </c>
    </row>
    <row r="64" spans="1:15" ht="15">
      <c r="A64" t="s">
        <v>252</v>
      </c>
      <c r="B64" t="s">
        <v>129</v>
      </c>
      <c r="C64" t="s">
        <v>130</v>
      </c>
      <c r="D64" t="s">
        <v>178</v>
      </c>
      <c r="E64" t="s">
        <v>179</v>
      </c>
      <c r="F64" t="s">
        <v>198</v>
      </c>
      <c r="G64" t="s">
        <v>199</v>
      </c>
      <c r="H64" t="s">
        <v>253</v>
      </c>
      <c r="I64">
        <v>800</v>
      </c>
      <c r="J64" t="s">
        <v>219</v>
      </c>
      <c r="L64">
        <v>1</v>
      </c>
      <c r="M64" t="s">
        <v>49</v>
      </c>
      <c r="N64" s="16">
        <v>42917</v>
      </c>
      <c r="O64" s="16">
        <v>42920</v>
      </c>
    </row>
    <row r="65" spans="1:15" ht="15">
      <c r="A65" t="s">
        <v>254</v>
      </c>
      <c r="B65" t="s">
        <v>129</v>
      </c>
      <c r="C65" t="s">
        <v>130</v>
      </c>
      <c r="D65" t="s">
        <v>178</v>
      </c>
      <c r="E65" t="s">
        <v>179</v>
      </c>
      <c r="F65" t="s">
        <v>53</v>
      </c>
      <c r="G65" t="s">
        <v>54</v>
      </c>
      <c r="H65" t="s">
        <v>255</v>
      </c>
      <c r="I65">
        <v>340</v>
      </c>
      <c r="J65" t="s">
        <v>256</v>
      </c>
      <c r="L65">
        <v>1</v>
      </c>
      <c r="M65" t="s">
        <v>49</v>
      </c>
      <c r="N65" s="16">
        <v>42917</v>
      </c>
      <c r="O65" s="16">
        <v>42920</v>
      </c>
    </row>
    <row r="66" spans="1:15" ht="15">
      <c r="A66" t="s">
        <v>257</v>
      </c>
      <c r="B66" t="s">
        <v>129</v>
      </c>
      <c r="C66" t="s">
        <v>130</v>
      </c>
      <c r="D66" t="s">
        <v>167</v>
      </c>
      <c r="E66" t="s">
        <v>168</v>
      </c>
      <c r="F66" t="s">
        <v>53</v>
      </c>
      <c r="G66" t="s">
        <v>54</v>
      </c>
      <c r="H66" t="s">
        <v>258</v>
      </c>
      <c r="I66">
        <v>340</v>
      </c>
      <c r="J66" t="s">
        <v>259</v>
      </c>
      <c r="L66">
        <v>1</v>
      </c>
      <c r="M66" t="s">
        <v>49</v>
      </c>
      <c r="N66" s="16">
        <v>42918</v>
      </c>
      <c r="O66" s="16">
        <v>42920</v>
      </c>
    </row>
    <row r="67" spans="1:15" ht="15">
      <c r="A67" t="s">
        <v>260</v>
      </c>
      <c r="B67" t="s">
        <v>66</v>
      </c>
      <c r="C67" t="s">
        <v>67</v>
      </c>
      <c r="D67" t="s">
        <v>167</v>
      </c>
      <c r="E67" t="s">
        <v>168</v>
      </c>
      <c r="F67" t="s">
        <v>203</v>
      </c>
      <c r="G67" t="s">
        <v>204</v>
      </c>
      <c r="H67" t="s">
        <v>261</v>
      </c>
      <c r="I67">
        <v>20680</v>
      </c>
      <c r="L67">
        <v>1</v>
      </c>
      <c r="M67" t="s">
        <v>49</v>
      </c>
      <c r="N67" s="16">
        <v>42914</v>
      </c>
      <c r="O67" s="16">
        <v>42920</v>
      </c>
    </row>
    <row r="68" spans="1:15" ht="15">
      <c r="A68" t="s">
        <v>262</v>
      </c>
      <c r="B68" t="s">
        <v>66</v>
      </c>
      <c r="C68" t="s">
        <v>67</v>
      </c>
      <c r="D68" t="s">
        <v>167</v>
      </c>
      <c r="E68" t="s">
        <v>168</v>
      </c>
      <c r="F68" t="s">
        <v>45</v>
      </c>
      <c r="G68" t="s">
        <v>46</v>
      </c>
      <c r="H68" t="s">
        <v>263</v>
      </c>
      <c r="I68">
        <v>3152</v>
      </c>
      <c r="L68">
        <v>1</v>
      </c>
      <c r="M68" t="s">
        <v>49</v>
      </c>
      <c r="N68" s="16">
        <v>42917</v>
      </c>
      <c r="O68" s="16">
        <v>42920</v>
      </c>
    </row>
    <row r="69" spans="1:15" ht="15">
      <c r="A69" t="s">
        <v>264</v>
      </c>
      <c r="B69" t="s">
        <v>66</v>
      </c>
      <c r="C69" t="s">
        <v>67</v>
      </c>
      <c r="D69" t="s">
        <v>178</v>
      </c>
      <c r="E69" t="s">
        <v>179</v>
      </c>
      <c r="F69" t="s">
        <v>265</v>
      </c>
      <c r="G69" t="s">
        <v>266</v>
      </c>
      <c r="H69" t="s">
        <v>267</v>
      </c>
      <c r="I69">
        <v>9936</v>
      </c>
      <c r="L69">
        <v>1</v>
      </c>
      <c r="M69" t="s">
        <v>49</v>
      </c>
      <c r="N69" s="16">
        <v>42910</v>
      </c>
      <c r="O69" s="16">
        <v>42920</v>
      </c>
    </row>
    <row r="70" spans="1:15" ht="15">
      <c r="A70" t="s">
        <v>268</v>
      </c>
      <c r="B70" t="s">
        <v>269</v>
      </c>
      <c r="C70" t="s">
        <v>270</v>
      </c>
      <c r="D70" t="s">
        <v>271</v>
      </c>
      <c r="E70" t="s">
        <v>199</v>
      </c>
      <c r="F70" t="s">
        <v>45</v>
      </c>
      <c r="G70" t="s">
        <v>46</v>
      </c>
      <c r="H70" t="s">
        <v>272</v>
      </c>
      <c r="I70">
        <v>6408</v>
      </c>
      <c r="J70" t="s">
        <v>273</v>
      </c>
      <c r="L70">
        <v>1</v>
      </c>
      <c r="M70" t="s">
        <v>49</v>
      </c>
      <c r="N70" s="16">
        <v>42914</v>
      </c>
      <c r="O70" s="16">
        <v>42920</v>
      </c>
    </row>
    <row r="71" spans="1:15" ht="15">
      <c r="A71" t="s">
        <v>274</v>
      </c>
      <c r="B71" t="s">
        <v>76</v>
      </c>
      <c r="C71" t="s">
        <v>77</v>
      </c>
      <c r="D71" t="s">
        <v>167</v>
      </c>
      <c r="E71" t="s">
        <v>168</v>
      </c>
      <c r="F71" t="s">
        <v>203</v>
      </c>
      <c r="G71" t="s">
        <v>204</v>
      </c>
      <c r="H71" t="s">
        <v>275</v>
      </c>
      <c r="I71">
        <v>4000</v>
      </c>
      <c r="L71">
        <v>1</v>
      </c>
      <c r="M71" t="s">
        <v>49</v>
      </c>
      <c r="N71" s="16">
        <v>42918</v>
      </c>
      <c r="O71" s="16">
        <v>42920</v>
      </c>
    </row>
    <row r="72" spans="1:15" ht="15">
      <c r="A72" t="s">
        <v>276</v>
      </c>
      <c r="B72" t="s">
        <v>76</v>
      </c>
      <c r="C72" t="s">
        <v>77</v>
      </c>
      <c r="D72" t="s">
        <v>167</v>
      </c>
      <c r="E72" t="s">
        <v>168</v>
      </c>
      <c r="F72" t="s">
        <v>265</v>
      </c>
      <c r="G72" t="s">
        <v>266</v>
      </c>
      <c r="H72" t="s">
        <v>277</v>
      </c>
      <c r="I72">
        <v>800</v>
      </c>
      <c r="L72">
        <v>1</v>
      </c>
      <c r="M72" t="s">
        <v>49</v>
      </c>
      <c r="N72" s="16">
        <v>42918</v>
      </c>
      <c r="O72" s="16">
        <v>42920</v>
      </c>
    </row>
    <row r="73" spans="1:15" ht="15">
      <c r="A73" t="s">
        <v>278</v>
      </c>
      <c r="B73" t="s">
        <v>138</v>
      </c>
      <c r="C73" t="s">
        <v>139</v>
      </c>
      <c r="D73" t="s">
        <v>167</v>
      </c>
      <c r="E73" t="s">
        <v>168</v>
      </c>
      <c r="F73" t="s">
        <v>53</v>
      </c>
      <c r="G73" t="s">
        <v>54</v>
      </c>
      <c r="H73" t="s">
        <v>279</v>
      </c>
      <c r="I73">
        <v>1058</v>
      </c>
      <c r="K73" t="s">
        <v>280</v>
      </c>
      <c r="L73">
        <v>1</v>
      </c>
      <c r="M73" t="s">
        <v>49</v>
      </c>
      <c r="N73" s="16">
        <v>42918</v>
      </c>
      <c r="O73" s="16">
        <v>42922</v>
      </c>
    </row>
    <row r="74" spans="1:15" ht="15">
      <c r="A74" t="s">
        <v>281</v>
      </c>
      <c r="B74" t="s">
        <v>138</v>
      </c>
      <c r="C74" t="s">
        <v>139</v>
      </c>
      <c r="D74" t="s">
        <v>282</v>
      </c>
      <c r="E74" t="s">
        <v>283</v>
      </c>
      <c r="F74" t="s">
        <v>198</v>
      </c>
      <c r="G74" t="s">
        <v>199</v>
      </c>
      <c r="H74" t="s">
        <v>284</v>
      </c>
      <c r="I74">
        <v>6992</v>
      </c>
      <c r="J74" t="s">
        <v>158</v>
      </c>
      <c r="L74">
        <v>1</v>
      </c>
      <c r="M74" t="s">
        <v>49</v>
      </c>
      <c r="N74" s="16">
        <v>42918</v>
      </c>
      <c r="O74" s="16">
        <v>42922</v>
      </c>
    </row>
    <row r="75" spans="1:15" ht="15">
      <c r="A75" t="s">
        <v>285</v>
      </c>
      <c r="B75" t="s">
        <v>138</v>
      </c>
      <c r="C75" t="s">
        <v>139</v>
      </c>
      <c r="D75" t="s">
        <v>271</v>
      </c>
      <c r="E75" t="s">
        <v>199</v>
      </c>
      <c r="F75" t="s">
        <v>188</v>
      </c>
      <c r="G75" t="s">
        <v>189</v>
      </c>
      <c r="H75" t="s">
        <v>286</v>
      </c>
      <c r="I75">
        <v>61656</v>
      </c>
      <c r="L75">
        <v>1</v>
      </c>
      <c r="M75" t="s">
        <v>49</v>
      </c>
      <c r="N75" s="16">
        <v>42923</v>
      </c>
      <c r="O75" s="16">
        <v>42923</v>
      </c>
    </row>
    <row r="76" spans="1:15" ht="15">
      <c r="A76" t="s">
        <v>287</v>
      </c>
      <c r="B76" t="s">
        <v>138</v>
      </c>
      <c r="C76" t="s">
        <v>139</v>
      </c>
      <c r="D76" t="s">
        <v>271</v>
      </c>
      <c r="E76" t="s">
        <v>199</v>
      </c>
      <c r="F76" t="s">
        <v>188</v>
      </c>
      <c r="G76" t="s">
        <v>189</v>
      </c>
      <c r="H76" t="s">
        <v>288</v>
      </c>
      <c r="I76">
        <v>1000</v>
      </c>
      <c r="J76" t="s">
        <v>289</v>
      </c>
      <c r="K76" t="s">
        <v>290</v>
      </c>
      <c r="L76">
        <v>1</v>
      </c>
      <c r="M76" t="s">
        <v>49</v>
      </c>
      <c r="N76" s="16">
        <v>42923</v>
      </c>
      <c r="O76" s="16">
        <v>42923</v>
      </c>
    </row>
    <row r="77" spans="1:15" ht="15">
      <c r="A77" t="s">
        <v>291</v>
      </c>
      <c r="B77" t="s">
        <v>138</v>
      </c>
      <c r="C77" t="s">
        <v>139</v>
      </c>
      <c r="D77" t="s">
        <v>271</v>
      </c>
      <c r="E77" t="s">
        <v>199</v>
      </c>
      <c r="F77" t="s">
        <v>198</v>
      </c>
      <c r="G77" t="s">
        <v>199</v>
      </c>
      <c r="H77" t="s">
        <v>292</v>
      </c>
      <c r="I77">
        <v>5000</v>
      </c>
      <c r="J77" t="s">
        <v>289</v>
      </c>
      <c r="K77" t="s">
        <v>293</v>
      </c>
      <c r="L77">
        <v>1</v>
      </c>
      <c r="M77" t="s">
        <v>49</v>
      </c>
      <c r="N77" s="16">
        <v>42923</v>
      </c>
      <c r="O77" s="16">
        <v>42923</v>
      </c>
    </row>
    <row r="78" spans="1:15" ht="15">
      <c r="A78" t="s">
        <v>294</v>
      </c>
      <c r="B78" t="s">
        <v>138</v>
      </c>
      <c r="C78" t="s">
        <v>139</v>
      </c>
      <c r="D78" t="s">
        <v>282</v>
      </c>
      <c r="E78" t="s">
        <v>283</v>
      </c>
      <c r="F78" t="s">
        <v>295</v>
      </c>
      <c r="G78" t="s">
        <v>296</v>
      </c>
      <c r="H78" t="s">
        <v>297</v>
      </c>
      <c r="I78">
        <v>108</v>
      </c>
      <c r="L78">
        <v>1</v>
      </c>
      <c r="M78" t="s">
        <v>49</v>
      </c>
      <c r="N78" s="16">
        <v>42923</v>
      </c>
      <c r="O78" s="16">
        <v>42923</v>
      </c>
    </row>
    <row r="79" spans="1:15" ht="15">
      <c r="A79" t="s">
        <v>298</v>
      </c>
      <c r="B79" t="s">
        <v>90</v>
      </c>
      <c r="C79" t="s">
        <v>91</v>
      </c>
      <c r="D79" t="s">
        <v>178</v>
      </c>
      <c r="E79" t="s">
        <v>179</v>
      </c>
      <c r="F79" t="s">
        <v>198</v>
      </c>
      <c r="G79" t="s">
        <v>199</v>
      </c>
      <c r="H79" t="s">
        <v>248</v>
      </c>
      <c r="I79">
        <v>800</v>
      </c>
      <c r="J79" t="s">
        <v>219</v>
      </c>
      <c r="L79">
        <v>1</v>
      </c>
      <c r="M79" t="s">
        <v>49</v>
      </c>
      <c r="N79" s="16">
        <v>42917</v>
      </c>
      <c r="O79" s="16">
        <v>42924</v>
      </c>
    </row>
    <row r="80" spans="1:15" ht="15">
      <c r="A80" t="s">
        <v>299</v>
      </c>
      <c r="B80" t="s">
        <v>90</v>
      </c>
      <c r="C80" t="s">
        <v>91</v>
      </c>
      <c r="D80" t="s">
        <v>178</v>
      </c>
      <c r="E80" t="s">
        <v>179</v>
      </c>
      <c r="F80" t="s">
        <v>53</v>
      </c>
      <c r="G80" t="s">
        <v>54</v>
      </c>
      <c r="H80" t="s">
        <v>300</v>
      </c>
      <c r="I80">
        <v>130</v>
      </c>
      <c r="J80" t="s">
        <v>301</v>
      </c>
      <c r="L80">
        <v>1</v>
      </c>
      <c r="M80" t="s">
        <v>49</v>
      </c>
      <c r="N80" s="16">
        <v>42917</v>
      </c>
      <c r="O80" s="16">
        <v>42924</v>
      </c>
    </row>
    <row r="81" spans="1:15" ht="15">
      <c r="A81" t="s">
        <v>302</v>
      </c>
      <c r="B81" t="s">
        <v>303</v>
      </c>
      <c r="C81" t="s">
        <v>304</v>
      </c>
      <c r="D81" t="s">
        <v>167</v>
      </c>
      <c r="E81" t="s">
        <v>168</v>
      </c>
      <c r="F81" t="s">
        <v>53</v>
      </c>
      <c r="G81" t="s">
        <v>54</v>
      </c>
      <c r="H81" t="s">
        <v>305</v>
      </c>
      <c r="I81">
        <v>2714</v>
      </c>
      <c r="L81">
        <v>1</v>
      </c>
      <c r="M81" t="s">
        <v>49</v>
      </c>
      <c r="N81" s="16">
        <v>42918</v>
      </c>
      <c r="O81" s="16">
        <v>42925</v>
      </c>
    </row>
    <row r="82" spans="1:15" ht="15">
      <c r="A82" t="s">
        <v>306</v>
      </c>
      <c r="B82" t="s">
        <v>108</v>
      </c>
      <c r="C82" t="s">
        <v>109</v>
      </c>
      <c r="D82" t="s">
        <v>72</v>
      </c>
      <c r="E82" t="s">
        <v>73</v>
      </c>
      <c r="F82" t="s">
        <v>53</v>
      </c>
      <c r="G82" t="s">
        <v>54</v>
      </c>
      <c r="H82" t="s">
        <v>110</v>
      </c>
      <c r="I82">
        <v>1594</v>
      </c>
      <c r="J82" t="s">
        <v>111</v>
      </c>
      <c r="K82" t="s">
        <v>307</v>
      </c>
      <c r="L82">
        <v>1</v>
      </c>
      <c r="M82" t="s">
        <v>49</v>
      </c>
      <c r="N82" s="16">
        <v>42896</v>
      </c>
      <c r="O82" s="16">
        <v>42925</v>
      </c>
    </row>
    <row r="83" spans="1:15" ht="15">
      <c r="A83" t="s">
        <v>308</v>
      </c>
      <c r="B83" t="s">
        <v>108</v>
      </c>
      <c r="C83" t="s">
        <v>109</v>
      </c>
      <c r="D83" t="s">
        <v>178</v>
      </c>
      <c r="E83" t="s">
        <v>179</v>
      </c>
      <c r="F83" t="s">
        <v>45</v>
      </c>
      <c r="G83" t="s">
        <v>46</v>
      </c>
      <c r="H83" t="s">
        <v>309</v>
      </c>
      <c r="I83">
        <v>2098</v>
      </c>
      <c r="J83" t="s">
        <v>310</v>
      </c>
      <c r="K83" t="s">
        <v>311</v>
      </c>
      <c r="L83">
        <v>1</v>
      </c>
      <c r="M83" t="s">
        <v>49</v>
      </c>
      <c r="N83" s="16">
        <v>42917</v>
      </c>
      <c r="O83" s="16">
        <v>42925</v>
      </c>
    </row>
    <row r="84" spans="1:15" ht="15">
      <c r="A84" t="s">
        <v>312</v>
      </c>
      <c r="B84" t="s">
        <v>108</v>
      </c>
      <c r="C84" t="s">
        <v>109</v>
      </c>
      <c r="D84" t="s">
        <v>282</v>
      </c>
      <c r="E84" t="s">
        <v>283</v>
      </c>
      <c r="F84" t="s">
        <v>198</v>
      </c>
      <c r="G84" t="s">
        <v>199</v>
      </c>
      <c r="H84" t="s">
        <v>313</v>
      </c>
      <c r="I84">
        <v>1600</v>
      </c>
      <c r="J84" t="s">
        <v>314</v>
      </c>
      <c r="K84" t="s">
        <v>315</v>
      </c>
      <c r="L84">
        <v>1</v>
      </c>
      <c r="M84" t="s">
        <v>49</v>
      </c>
      <c r="N84" s="16">
        <v>42919</v>
      </c>
      <c r="O84" s="16">
        <v>42925</v>
      </c>
    </row>
    <row r="85" spans="1:15" ht="15">
      <c r="A85" t="s">
        <v>316</v>
      </c>
      <c r="B85" t="s">
        <v>108</v>
      </c>
      <c r="C85" t="s">
        <v>109</v>
      </c>
      <c r="D85" t="s">
        <v>282</v>
      </c>
      <c r="E85" t="s">
        <v>283</v>
      </c>
      <c r="F85" t="s">
        <v>203</v>
      </c>
      <c r="G85" t="s">
        <v>204</v>
      </c>
      <c r="H85" t="s">
        <v>275</v>
      </c>
      <c r="I85">
        <v>6130</v>
      </c>
      <c r="J85" t="s">
        <v>317</v>
      </c>
      <c r="L85">
        <v>1</v>
      </c>
      <c r="M85" t="s">
        <v>49</v>
      </c>
      <c r="N85" s="16">
        <v>42919</v>
      </c>
      <c r="O85" s="16">
        <v>42925</v>
      </c>
    </row>
    <row r="86" spans="1:15" ht="15">
      <c r="A86" t="s">
        <v>318</v>
      </c>
      <c r="B86" t="s">
        <v>108</v>
      </c>
      <c r="C86" t="s">
        <v>109</v>
      </c>
      <c r="D86" t="s">
        <v>282</v>
      </c>
      <c r="E86" t="s">
        <v>283</v>
      </c>
      <c r="F86" t="s">
        <v>203</v>
      </c>
      <c r="G86" t="s">
        <v>204</v>
      </c>
      <c r="H86" t="s">
        <v>319</v>
      </c>
      <c r="I86">
        <v>4320</v>
      </c>
      <c r="J86" t="s">
        <v>320</v>
      </c>
      <c r="L86">
        <v>1</v>
      </c>
      <c r="M86" t="s">
        <v>49</v>
      </c>
      <c r="N86" s="16">
        <v>42919</v>
      </c>
      <c r="O86" s="16">
        <v>42925</v>
      </c>
    </row>
    <row r="87" spans="1:15" ht="15">
      <c r="A87" t="s">
        <v>321</v>
      </c>
      <c r="B87" t="s">
        <v>108</v>
      </c>
      <c r="C87" t="s">
        <v>109</v>
      </c>
      <c r="D87" t="s">
        <v>178</v>
      </c>
      <c r="E87" t="s">
        <v>179</v>
      </c>
      <c r="F87" t="s">
        <v>265</v>
      </c>
      <c r="G87" t="s">
        <v>266</v>
      </c>
      <c r="H87" t="s">
        <v>322</v>
      </c>
      <c r="I87">
        <v>800</v>
      </c>
      <c r="J87" t="s">
        <v>219</v>
      </c>
      <c r="K87" t="s">
        <v>323</v>
      </c>
      <c r="L87">
        <v>1</v>
      </c>
      <c r="M87" t="s">
        <v>49</v>
      </c>
      <c r="N87" s="16">
        <v>42917</v>
      </c>
      <c r="O87" s="16">
        <v>42925</v>
      </c>
    </row>
    <row r="88" spans="1:15" ht="15">
      <c r="A88" t="s">
        <v>324</v>
      </c>
      <c r="B88" t="s">
        <v>325</v>
      </c>
      <c r="C88" t="s">
        <v>326</v>
      </c>
      <c r="D88" t="s">
        <v>72</v>
      </c>
      <c r="E88" t="s">
        <v>73</v>
      </c>
      <c r="F88" t="s">
        <v>53</v>
      </c>
      <c r="G88" t="s">
        <v>54</v>
      </c>
      <c r="H88" t="s">
        <v>327</v>
      </c>
      <c r="I88">
        <v>2082</v>
      </c>
      <c r="L88">
        <v>1</v>
      </c>
      <c r="M88" t="s">
        <v>49</v>
      </c>
      <c r="N88" s="16">
        <v>42883</v>
      </c>
      <c r="O88" s="16">
        <v>42925</v>
      </c>
    </row>
    <row r="89" spans="1:15" ht="15">
      <c r="A89" t="s">
        <v>328</v>
      </c>
      <c r="B89" t="s">
        <v>325</v>
      </c>
      <c r="C89" t="s">
        <v>326</v>
      </c>
      <c r="D89" t="s">
        <v>167</v>
      </c>
      <c r="E89" t="s">
        <v>168</v>
      </c>
      <c r="F89" t="s">
        <v>53</v>
      </c>
      <c r="G89" t="s">
        <v>54</v>
      </c>
      <c r="H89" t="s">
        <v>329</v>
      </c>
      <c r="I89">
        <v>2018</v>
      </c>
      <c r="L89">
        <v>1</v>
      </c>
      <c r="M89" t="s">
        <v>49</v>
      </c>
      <c r="N89" s="16">
        <v>42917</v>
      </c>
      <c r="O89" s="16">
        <v>42925</v>
      </c>
    </row>
    <row r="90" spans="1:15" ht="15">
      <c r="A90" t="s">
        <v>330</v>
      </c>
      <c r="B90" t="s">
        <v>325</v>
      </c>
      <c r="C90" t="s">
        <v>326</v>
      </c>
      <c r="D90" t="s">
        <v>167</v>
      </c>
      <c r="E90" t="s">
        <v>168</v>
      </c>
      <c r="F90" t="s">
        <v>198</v>
      </c>
      <c r="G90" t="s">
        <v>199</v>
      </c>
      <c r="H90" t="s">
        <v>331</v>
      </c>
      <c r="I90">
        <v>1238</v>
      </c>
      <c r="L90">
        <v>1</v>
      </c>
      <c r="M90" t="s">
        <v>49</v>
      </c>
      <c r="N90" s="16">
        <v>42917</v>
      </c>
      <c r="O90" s="16">
        <v>42925</v>
      </c>
    </row>
    <row r="91" spans="1:15" ht="15">
      <c r="A91" t="s">
        <v>332</v>
      </c>
      <c r="B91" t="s">
        <v>325</v>
      </c>
      <c r="C91" t="s">
        <v>326</v>
      </c>
      <c r="D91" t="s">
        <v>178</v>
      </c>
      <c r="E91" t="s">
        <v>179</v>
      </c>
      <c r="F91" t="s">
        <v>232</v>
      </c>
      <c r="G91" t="s">
        <v>233</v>
      </c>
      <c r="H91" t="s">
        <v>253</v>
      </c>
      <c r="I91">
        <v>800</v>
      </c>
      <c r="L91">
        <v>1</v>
      </c>
      <c r="M91" t="s">
        <v>49</v>
      </c>
      <c r="N91" s="16">
        <v>42917</v>
      </c>
      <c r="O91" s="16">
        <v>42925</v>
      </c>
    </row>
    <row r="92" spans="1:15" ht="15">
      <c r="A92" t="s">
        <v>333</v>
      </c>
      <c r="B92" t="s">
        <v>41</v>
      </c>
      <c r="C92" t="s">
        <v>42</v>
      </c>
      <c r="D92" t="s">
        <v>72</v>
      </c>
      <c r="E92" t="s">
        <v>73</v>
      </c>
      <c r="F92" t="s">
        <v>45</v>
      </c>
      <c r="G92" t="s">
        <v>46</v>
      </c>
      <c r="H92" t="s">
        <v>334</v>
      </c>
      <c r="I92">
        <v>200</v>
      </c>
      <c r="J92" t="s">
        <v>335</v>
      </c>
      <c r="L92">
        <v>1</v>
      </c>
      <c r="M92" t="s">
        <v>49</v>
      </c>
      <c r="N92" s="16">
        <v>42883</v>
      </c>
      <c r="O92" s="16">
        <v>42927</v>
      </c>
    </row>
    <row r="93" spans="1:15" ht="15">
      <c r="A93" t="s">
        <v>336</v>
      </c>
      <c r="B93" t="s">
        <v>41</v>
      </c>
      <c r="C93" t="s">
        <v>42</v>
      </c>
      <c r="D93" t="s">
        <v>72</v>
      </c>
      <c r="E93" t="s">
        <v>73</v>
      </c>
      <c r="F93" t="s">
        <v>45</v>
      </c>
      <c r="G93" t="s">
        <v>46</v>
      </c>
      <c r="H93" t="s">
        <v>334</v>
      </c>
      <c r="I93">
        <v>200</v>
      </c>
      <c r="J93" t="s">
        <v>335</v>
      </c>
      <c r="L93">
        <v>1</v>
      </c>
      <c r="M93" t="s">
        <v>49</v>
      </c>
      <c r="N93" s="16">
        <v>42896</v>
      </c>
      <c r="O93" s="16">
        <v>42927</v>
      </c>
    </row>
    <row r="94" spans="1:15" ht="15">
      <c r="A94" t="s">
        <v>337</v>
      </c>
      <c r="B94" t="s">
        <v>41</v>
      </c>
      <c r="C94" t="s">
        <v>42</v>
      </c>
      <c r="D94" t="s">
        <v>178</v>
      </c>
      <c r="E94" t="s">
        <v>179</v>
      </c>
      <c r="F94" t="s">
        <v>45</v>
      </c>
      <c r="G94" t="s">
        <v>46</v>
      </c>
      <c r="H94" t="s">
        <v>338</v>
      </c>
      <c r="I94">
        <v>3483</v>
      </c>
      <c r="J94" t="s">
        <v>339</v>
      </c>
      <c r="L94">
        <v>1</v>
      </c>
      <c r="M94" t="s">
        <v>49</v>
      </c>
      <c r="N94" s="16">
        <v>42914</v>
      </c>
      <c r="O94" s="16">
        <v>42927</v>
      </c>
    </row>
    <row r="95" spans="1:15" ht="15">
      <c r="A95" t="s">
        <v>340</v>
      </c>
      <c r="B95" t="s">
        <v>41</v>
      </c>
      <c r="C95" t="s">
        <v>42</v>
      </c>
      <c r="D95" t="s">
        <v>178</v>
      </c>
      <c r="E95" t="s">
        <v>179</v>
      </c>
      <c r="F95" t="s">
        <v>45</v>
      </c>
      <c r="G95" t="s">
        <v>46</v>
      </c>
      <c r="H95" t="s">
        <v>341</v>
      </c>
      <c r="I95">
        <v>7516</v>
      </c>
      <c r="J95" t="s">
        <v>342</v>
      </c>
      <c r="K95" t="s">
        <v>343</v>
      </c>
      <c r="L95">
        <v>1</v>
      </c>
      <c r="M95" t="s">
        <v>49</v>
      </c>
      <c r="N95" s="16">
        <v>42914</v>
      </c>
      <c r="O95" s="16">
        <v>42927</v>
      </c>
    </row>
    <row r="96" spans="1:15" ht="15">
      <c r="A96" t="s">
        <v>344</v>
      </c>
      <c r="B96" t="s">
        <v>41</v>
      </c>
      <c r="C96" t="s">
        <v>42</v>
      </c>
      <c r="D96" t="s">
        <v>178</v>
      </c>
      <c r="E96" t="s">
        <v>179</v>
      </c>
      <c r="F96" t="s">
        <v>45</v>
      </c>
      <c r="G96" t="s">
        <v>46</v>
      </c>
      <c r="H96" t="s">
        <v>341</v>
      </c>
      <c r="I96">
        <v>3704</v>
      </c>
      <c r="J96" t="s">
        <v>345</v>
      </c>
      <c r="K96" t="s">
        <v>343</v>
      </c>
      <c r="L96">
        <v>1</v>
      </c>
      <c r="M96" t="s">
        <v>49</v>
      </c>
      <c r="N96" s="16">
        <v>42916</v>
      </c>
      <c r="O96" s="16">
        <v>42927</v>
      </c>
    </row>
    <row r="97" spans="1:15" ht="15">
      <c r="A97" t="s">
        <v>346</v>
      </c>
      <c r="B97" t="s">
        <v>41</v>
      </c>
      <c r="C97" t="s">
        <v>42</v>
      </c>
      <c r="D97" t="s">
        <v>178</v>
      </c>
      <c r="E97" t="s">
        <v>179</v>
      </c>
      <c r="F97" t="s">
        <v>45</v>
      </c>
      <c r="G97" t="s">
        <v>46</v>
      </c>
      <c r="H97" t="s">
        <v>347</v>
      </c>
      <c r="I97">
        <v>1150</v>
      </c>
      <c r="J97" t="s">
        <v>348</v>
      </c>
      <c r="L97">
        <v>1</v>
      </c>
      <c r="M97" t="s">
        <v>49</v>
      </c>
      <c r="N97" s="16">
        <v>42909</v>
      </c>
      <c r="O97" s="16">
        <v>42927</v>
      </c>
    </row>
    <row r="98" spans="1:15" ht="15">
      <c r="A98" t="s">
        <v>349</v>
      </c>
      <c r="B98" t="s">
        <v>41</v>
      </c>
      <c r="C98" t="s">
        <v>42</v>
      </c>
      <c r="D98" t="s">
        <v>178</v>
      </c>
      <c r="E98" t="s">
        <v>179</v>
      </c>
      <c r="F98" t="s">
        <v>45</v>
      </c>
      <c r="G98" t="s">
        <v>46</v>
      </c>
      <c r="H98" t="s">
        <v>350</v>
      </c>
      <c r="I98">
        <v>2406</v>
      </c>
      <c r="J98" t="s">
        <v>351</v>
      </c>
      <c r="L98">
        <v>1</v>
      </c>
      <c r="M98" t="s">
        <v>49</v>
      </c>
      <c r="N98" s="16">
        <v>42916</v>
      </c>
      <c r="O98" s="16">
        <v>42927</v>
      </c>
    </row>
    <row r="99" spans="1:15" ht="15">
      <c r="A99" t="s">
        <v>352</v>
      </c>
      <c r="B99" t="s">
        <v>41</v>
      </c>
      <c r="C99" t="s">
        <v>42</v>
      </c>
      <c r="D99" t="s">
        <v>167</v>
      </c>
      <c r="E99" t="s">
        <v>168</v>
      </c>
      <c r="F99" t="s">
        <v>45</v>
      </c>
      <c r="G99" t="s">
        <v>46</v>
      </c>
      <c r="H99" t="s">
        <v>353</v>
      </c>
      <c r="I99">
        <v>339</v>
      </c>
      <c r="J99" t="s">
        <v>48</v>
      </c>
      <c r="L99">
        <v>1</v>
      </c>
      <c r="M99" t="s">
        <v>49</v>
      </c>
      <c r="N99" s="16">
        <v>42916</v>
      </c>
      <c r="O99" s="16">
        <v>42927</v>
      </c>
    </row>
    <row r="100" spans="1:15" ht="15">
      <c r="A100" t="s">
        <v>354</v>
      </c>
      <c r="B100" t="s">
        <v>41</v>
      </c>
      <c r="C100" t="s">
        <v>42</v>
      </c>
      <c r="D100" t="s">
        <v>178</v>
      </c>
      <c r="E100" t="s">
        <v>179</v>
      </c>
      <c r="F100" t="s">
        <v>155</v>
      </c>
      <c r="G100" t="s">
        <v>156</v>
      </c>
      <c r="H100" t="s">
        <v>355</v>
      </c>
      <c r="I100">
        <v>440</v>
      </c>
      <c r="J100" t="s">
        <v>356</v>
      </c>
      <c r="L100">
        <v>1</v>
      </c>
      <c r="M100" t="s">
        <v>49</v>
      </c>
      <c r="N100" s="16">
        <v>42917</v>
      </c>
      <c r="O100" s="16">
        <v>42927</v>
      </c>
    </row>
    <row r="101" spans="1:15" ht="15">
      <c r="A101" t="s">
        <v>357</v>
      </c>
      <c r="B101" t="s">
        <v>41</v>
      </c>
      <c r="C101" t="s">
        <v>42</v>
      </c>
      <c r="D101" t="s">
        <v>167</v>
      </c>
      <c r="E101" t="s">
        <v>168</v>
      </c>
      <c r="F101" t="s">
        <v>203</v>
      </c>
      <c r="G101" t="s">
        <v>204</v>
      </c>
      <c r="H101" t="s">
        <v>358</v>
      </c>
      <c r="I101">
        <v>8844</v>
      </c>
      <c r="J101" t="s">
        <v>359</v>
      </c>
      <c r="L101">
        <v>1</v>
      </c>
      <c r="M101" t="s">
        <v>49</v>
      </c>
      <c r="N101" s="16">
        <v>42917</v>
      </c>
      <c r="O101" s="16">
        <v>42927</v>
      </c>
    </row>
    <row r="102" spans="1:15" ht="15">
      <c r="A102" t="s">
        <v>360</v>
      </c>
      <c r="B102" t="s">
        <v>138</v>
      </c>
      <c r="C102" t="s">
        <v>361</v>
      </c>
      <c r="D102" t="s">
        <v>167</v>
      </c>
      <c r="E102" t="s">
        <v>168</v>
      </c>
      <c r="F102" t="s">
        <v>53</v>
      </c>
      <c r="G102" t="s">
        <v>54</v>
      </c>
      <c r="H102" t="s">
        <v>362</v>
      </c>
      <c r="I102">
        <v>1678</v>
      </c>
      <c r="L102">
        <v>1</v>
      </c>
      <c r="M102" t="s">
        <v>49</v>
      </c>
      <c r="N102" t="s">
        <v>363</v>
      </c>
      <c r="O102" t="s">
        <v>364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7"/>
  <sheetViews>
    <sheetView zoomScale="110" zoomScaleNormal="110" workbookViewId="0" topLeftCell="A1">
      <selection activeCell="C1" sqref="C1"/>
    </sheetView>
  </sheetViews>
  <sheetFormatPr defaultColWidth="9.140625" defaultRowHeight="15"/>
  <cols>
    <col min="2" max="2" width="10.57421875" style="0" customWidth="1"/>
    <col min="3" max="3" width="23.421875" style="0" customWidth="1"/>
    <col min="4" max="4" width="72.421875" style="0" customWidth="1"/>
  </cols>
  <sheetData>
    <row r="1" spans="1:5" ht="15">
      <c r="A1" t="s">
        <v>62</v>
      </c>
      <c r="B1" t="s">
        <v>44</v>
      </c>
      <c r="C1" t="s">
        <v>54</v>
      </c>
      <c r="D1" t="s">
        <v>63</v>
      </c>
      <c r="E1" s="23">
        <v>1112</v>
      </c>
    </row>
    <row r="2" spans="2:5" ht="15">
      <c r="B2" t="s">
        <v>174</v>
      </c>
      <c r="C2" t="s">
        <v>54</v>
      </c>
      <c r="D2" t="s">
        <v>175</v>
      </c>
      <c r="E2" s="23">
        <v>266</v>
      </c>
    </row>
    <row r="3" spans="2:5" ht="15">
      <c r="B3" t="s">
        <v>179</v>
      </c>
      <c r="C3" t="s">
        <v>199</v>
      </c>
      <c r="D3" t="s">
        <v>200</v>
      </c>
      <c r="E3" s="23">
        <v>800</v>
      </c>
    </row>
    <row r="4" spans="2:6" ht="15">
      <c r="B4" t="s">
        <v>168</v>
      </c>
      <c r="C4" t="s">
        <v>204</v>
      </c>
      <c r="D4" t="s">
        <v>205</v>
      </c>
      <c r="E4" s="23">
        <v>2214</v>
      </c>
      <c r="F4" s="25">
        <f>SUM(E1:E4)</f>
        <v>4392</v>
      </c>
    </row>
    <row r="5" ht="15">
      <c r="E5" s="24"/>
    </row>
    <row r="6" spans="1:5" ht="15">
      <c r="A6" t="s">
        <v>71</v>
      </c>
      <c r="B6" t="s">
        <v>73</v>
      </c>
      <c r="C6" t="s">
        <v>54</v>
      </c>
      <c r="D6" t="s">
        <v>74</v>
      </c>
      <c r="E6" s="23">
        <v>1540</v>
      </c>
    </row>
    <row r="7" spans="2:6" ht="15">
      <c r="B7" t="s">
        <v>168</v>
      </c>
      <c r="C7" t="s">
        <v>54</v>
      </c>
      <c r="D7" t="s">
        <v>192</v>
      </c>
      <c r="E7" s="23">
        <v>1390</v>
      </c>
      <c r="F7" s="25">
        <f>SUM(E6:E7)</f>
        <v>2930</v>
      </c>
    </row>
    <row r="9" spans="1:5" ht="15">
      <c r="A9" t="s">
        <v>77</v>
      </c>
      <c r="B9" t="s">
        <v>73</v>
      </c>
      <c r="C9" t="s">
        <v>54</v>
      </c>
      <c r="D9" t="s">
        <v>78</v>
      </c>
      <c r="E9" s="23">
        <v>1950</v>
      </c>
    </row>
    <row r="10" spans="2:5" ht="15">
      <c r="B10" t="s">
        <v>168</v>
      </c>
      <c r="C10" t="s">
        <v>204</v>
      </c>
      <c r="D10" t="s">
        <v>275</v>
      </c>
      <c r="E10" s="23">
        <v>4000</v>
      </c>
    </row>
    <row r="11" spans="2:6" ht="15">
      <c r="B11" t="s">
        <v>168</v>
      </c>
      <c r="C11" t="s">
        <v>266</v>
      </c>
      <c r="D11" t="s">
        <v>277</v>
      </c>
      <c r="E11" s="23">
        <v>800</v>
      </c>
      <c r="F11" s="25">
        <f>SUM(E9:E11)</f>
        <v>6750</v>
      </c>
    </row>
    <row r="13" spans="1:5" ht="15">
      <c r="A13" t="s">
        <v>42</v>
      </c>
      <c r="B13" t="s">
        <v>44</v>
      </c>
      <c r="C13" t="s">
        <v>46</v>
      </c>
      <c r="D13" t="s">
        <v>51</v>
      </c>
      <c r="E13" s="23">
        <v>432</v>
      </c>
    </row>
    <row r="14" spans="2:5" ht="15">
      <c r="B14" t="s">
        <v>44</v>
      </c>
      <c r="C14" t="s">
        <v>54</v>
      </c>
      <c r="D14" t="s">
        <v>55</v>
      </c>
      <c r="E14" s="23">
        <v>745</v>
      </c>
    </row>
    <row r="15" spans="2:5" ht="15">
      <c r="B15" t="s">
        <v>44</v>
      </c>
      <c r="C15" t="s">
        <v>54</v>
      </c>
      <c r="D15" t="s">
        <v>58</v>
      </c>
      <c r="E15" s="23">
        <v>977</v>
      </c>
    </row>
    <row r="16" spans="2:5" ht="15">
      <c r="B16" t="s">
        <v>44</v>
      </c>
      <c r="C16" t="s">
        <v>389</v>
      </c>
      <c r="D16" t="s">
        <v>390</v>
      </c>
      <c r="E16" s="23">
        <v>216</v>
      </c>
    </row>
    <row r="17" spans="2:5" ht="15">
      <c r="B17" t="s">
        <v>73</v>
      </c>
      <c r="C17" t="s">
        <v>54</v>
      </c>
      <c r="D17" t="s">
        <v>99</v>
      </c>
      <c r="E17" s="23">
        <v>935</v>
      </c>
    </row>
    <row r="18" spans="2:5" ht="15">
      <c r="B18" t="s">
        <v>73</v>
      </c>
      <c r="C18" t="s">
        <v>54</v>
      </c>
      <c r="D18" t="s">
        <v>58</v>
      </c>
      <c r="E18" s="23">
        <v>977</v>
      </c>
    </row>
    <row r="19" spans="2:5" ht="15">
      <c r="B19" t="s">
        <v>73</v>
      </c>
      <c r="C19" t="s">
        <v>54</v>
      </c>
      <c r="D19" t="s">
        <v>99</v>
      </c>
      <c r="E19" s="23">
        <v>935</v>
      </c>
    </row>
    <row r="20" spans="2:5" ht="15">
      <c r="B20" t="s">
        <v>73</v>
      </c>
      <c r="C20" t="s">
        <v>54</v>
      </c>
      <c r="D20" t="s">
        <v>115</v>
      </c>
      <c r="E20" s="23">
        <v>935</v>
      </c>
    </row>
    <row r="21" spans="2:5" ht="15">
      <c r="B21" t="s">
        <v>73</v>
      </c>
      <c r="C21" t="s">
        <v>46</v>
      </c>
      <c r="D21" t="s">
        <v>334</v>
      </c>
      <c r="E21" s="23">
        <v>200</v>
      </c>
    </row>
    <row r="22" spans="2:5" ht="15">
      <c r="B22" t="s">
        <v>73</v>
      </c>
      <c r="C22" t="s">
        <v>46</v>
      </c>
      <c r="D22" t="s">
        <v>334</v>
      </c>
      <c r="E22" s="23">
        <v>200</v>
      </c>
    </row>
    <row r="23" spans="2:5" ht="15">
      <c r="B23" t="s">
        <v>179</v>
      </c>
      <c r="C23" t="s">
        <v>46</v>
      </c>
      <c r="D23" t="s">
        <v>338</v>
      </c>
      <c r="E23" s="23">
        <v>3483</v>
      </c>
    </row>
    <row r="24" spans="2:5" ht="15">
      <c r="B24" t="s">
        <v>179</v>
      </c>
      <c r="C24" t="s">
        <v>46</v>
      </c>
      <c r="D24" t="s">
        <v>341</v>
      </c>
      <c r="E24" s="23">
        <v>7516</v>
      </c>
    </row>
    <row r="25" spans="2:5" ht="15">
      <c r="B25" t="s">
        <v>179</v>
      </c>
      <c r="C25" t="s">
        <v>46</v>
      </c>
      <c r="D25" t="s">
        <v>341</v>
      </c>
      <c r="E25" s="23">
        <v>3704</v>
      </c>
    </row>
    <row r="26" spans="2:5" ht="15">
      <c r="B26" t="s">
        <v>179</v>
      </c>
      <c r="C26" t="s">
        <v>46</v>
      </c>
      <c r="D26" t="s">
        <v>347</v>
      </c>
      <c r="E26" s="23">
        <v>1150</v>
      </c>
    </row>
    <row r="27" spans="2:5" ht="15">
      <c r="B27" t="s">
        <v>179</v>
      </c>
      <c r="C27" t="s">
        <v>46</v>
      </c>
      <c r="D27" t="s">
        <v>350</v>
      </c>
      <c r="E27" s="23">
        <v>2406</v>
      </c>
    </row>
    <row r="28" spans="2:5" ht="15">
      <c r="B28" t="s">
        <v>168</v>
      </c>
      <c r="C28" t="s">
        <v>46</v>
      </c>
      <c r="D28" t="s">
        <v>353</v>
      </c>
      <c r="E28" s="23">
        <v>339</v>
      </c>
    </row>
    <row r="29" spans="2:5" ht="15">
      <c r="B29" t="s">
        <v>179</v>
      </c>
      <c r="C29" t="s">
        <v>156</v>
      </c>
      <c r="D29" t="s">
        <v>355</v>
      </c>
      <c r="E29" s="23">
        <v>440</v>
      </c>
    </row>
    <row r="30" spans="2:6" ht="15">
      <c r="B30" t="s">
        <v>168</v>
      </c>
      <c r="C30" t="s">
        <v>204</v>
      </c>
      <c r="D30" t="s">
        <v>358</v>
      </c>
      <c r="E30" s="23">
        <v>8844</v>
      </c>
      <c r="F30" s="25">
        <f>SUM(E13:E30)</f>
        <v>34434</v>
      </c>
    </row>
    <row r="32" spans="1:5" ht="15">
      <c r="A32" t="s">
        <v>67</v>
      </c>
      <c r="B32" t="s">
        <v>44</v>
      </c>
      <c r="C32" t="s">
        <v>54</v>
      </c>
      <c r="D32" t="s">
        <v>68</v>
      </c>
      <c r="E32" s="23">
        <v>1338</v>
      </c>
    </row>
    <row r="33" spans="2:5" ht="15">
      <c r="B33" t="s">
        <v>73</v>
      </c>
      <c r="C33" t="s">
        <v>54</v>
      </c>
      <c r="D33" t="s">
        <v>68</v>
      </c>
      <c r="E33" s="23">
        <v>1340</v>
      </c>
    </row>
    <row r="34" spans="2:5" ht="15">
      <c r="B34" t="s">
        <v>73</v>
      </c>
      <c r="C34" t="s">
        <v>46</v>
      </c>
      <c r="D34" t="s">
        <v>106</v>
      </c>
      <c r="E34" s="23">
        <v>805</v>
      </c>
    </row>
    <row r="35" spans="2:5" ht="15">
      <c r="B35" t="s">
        <v>73</v>
      </c>
      <c r="C35" t="s">
        <v>54</v>
      </c>
      <c r="D35" t="s">
        <v>117</v>
      </c>
      <c r="E35" s="23">
        <v>1338</v>
      </c>
    </row>
    <row r="36" spans="2:5" ht="15">
      <c r="B36" t="s">
        <v>168</v>
      </c>
      <c r="C36" t="s">
        <v>204</v>
      </c>
      <c r="D36" t="s">
        <v>261</v>
      </c>
      <c r="E36" s="23">
        <v>20680</v>
      </c>
    </row>
    <row r="37" spans="2:5" ht="15">
      <c r="B37" t="s">
        <v>168</v>
      </c>
      <c r="C37" t="s">
        <v>46</v>
      </c>
      <c r="D37" t="s">
        <v>263</v>
      </c>
      <c r="E37" s="23">
        <v>3152</v>
      </c>
    </row>
    <row r="38" spans="2:6" ht="15">
      <c r="B38" t="s">
        <v>179</v>
      </c>
      <c r="C38" t="s">
        <v>266</v>
      </c>
      <c r="D38" t="s">
        <v>267</v>
      </c>
      <c r="E38" s="23">
        <v>9936</v>
      </c>
      <c r="F38" s="25">
        <f>SUM(E32:E38)</f>
        <v>38589</v>
      </c>
    </row>
    <row r="40" spans="1:6" ht="15">
      <c r="A40" t="s">
        <v>82</v>
      </c>
      <c r="B40" t="s">
        <v>73</v>
      </c>
      <c r="C40" t="s">
        <v>54</v>
      </c>
      <c r="D40" t="s">
        <v>83</v>
      </c>
      <c r="E40" s="23">
        <v>992</v>
      </c>
      <c r="F40" s="25">
        <v>992</v>
      </c>
    </row>
    <row r="42" spans="1:5" ht="15">
      <c r="A42" t="s">
        <v>87</v>
      </c>
      <c r="B42" t="s">
        <v>73</v>
      </c>
      <c r="C42" t="s">
        <v>54</v>
      </c>
      <c r="D42" t="s">
        <v>88</v>
      </c>
      <c r="E42" s="23">
        <v>1868</v>
      </c>
    </row>
    <row r="43" spans="2:5" ht="15">
      <c r="B43" t="s">
        <v>73</v>
      </c>
      <c r="C43" t="s">
        <v>54</v>
      </c>
      <c r="D43" t="s">
        <v>88</v>
      </c>
      <c r="E43" s="23">
        <v>1868</v>
      </c>
    </row>
    <row r="44" spans="2:5" ht="15">
      <c r="B44" t="s">
        <v>179</v>
      </c>
      <c r="C44" t="s">
        <v>189</v>
      </c>
      <c r="D44" t="s">
        <v>242</v>
      </c>
      <c r="E44" s="23">
        <v>1512</v>
      </c>
    </row>
    <row r="45" spans="2:5" ht="15">
      <c r="B45" t="s">
        <v>168</v>
      </c>
      <c r="C45" t="s">
        <v>204</v>
      </c>
      <c r="D45" t="s">
        <v>245</v>
      </c>
      <c r="E45" s="23">
        <v>420</v>
      </c>
    </row>
    <row r="46" spans="2:6" ht="15">
      <c r="B46" t="s">
        <v>168</v>
      </c>
      <c r="C46" t="s">
        <v>233</v>
      </c>
      <c r="D46" t="s">
        <v>248</v>
      </c>
      <c r="E46" s="23">
        <v>800</v>
      </c>
      <c r="F46" s="25">
        <f>SUM(E42:E46)</f>
        <v>6468</v>
      </c>
    </row>
    <row r="48" spans="1:5" ht="15">
      <c r="A48" t="s">
        <v>91</v>
      </c>
      <c r="B48" t="s">
        <v>73</v>
      </c>
      <c r="C48" t="s">
        <v>54</v>
      </c>
      <c r="D48" t="s">
        <v>92</v>
      </c>
      <c r="E48" s="23">
        <v>1590</v>
      </c>
    </row>
    <row r="49" spans="2:5" ht="15">
      <c r="B49" t="s">
        <v>179</v>
      </c>
      <c r="C49" t="s">
        <v>199</v>
      </c>
      <c r="D49" t="s">
        <v>248</v>
      </c>
      <c r="E49" s="23">
        <v>800</v>
      </c>
    </row>
    <row r="50" spans="2:6" ht="15">
      <c r="B50" t="s">
        <v>179</v>
      </c>
      <c r="C50" t="s">
        <v>54</v>
      </c>
      <c r="D50" t="s">
        <v>300</v>
      </c>
      <c r="E50" s="23">
        <v>130</v>
      </c>
      <c r="F50" s="25">
        <f>SUM(E48:E50)</f>
        <v>2520</v>
      </c>
    </row>
    <row r="52" spans="1:5" ht="15">
      <c r="A52" t="s">
        <v>96</v>
      </c>
      <c r="B52" t="s">
        <v>73</v>
      </c>
      <c r="C52" t="s">
        <v>54</v>
      </c>
      <c r="D52" t="s">
        <v>97</v>
      </c>
      <c r="E52" s="23">
        <v>1534</v>
      </c>
    </row>
    <row r="53" spans="2:5" ht="15">
      <c r="B53" t="s">
        <v>73</v>
      </c>
      <c r="C53" t="s">
        <v>54</v>
      </c>
      <c r="D53" t="s">
        <v>136</v>
      </c>
      <c r="E53" s="23">
        <v>1594</v>
      </c>
    </row>
    <row r="54" spans="2:5" ht="15">
      <c r="B54" t="s">
        <v>179</v>
      </c>
      <c r="C54" t="s">
        <v>54</v>
      </c>
      <c r="D54" t="s">
        <v>221</v>
      </c>
      <c r="E54" s="23">
        <v>330</v>
      </c>
    </row>
    <row r="55" spans="2:5" ht="15">
      <c r="B55" t="s">
        <v>168</v>
      </c>
      <c r="C55" t="s">
        <v>54</v>
      </c>
      <c r="D55" t="s">
        <v>223</v>
      </c>
      <c r="E55" s="23">
        <v>330</v>
      </c>
    </row>
    <row r="56" spans="2:6" ht="15">
      <c r="B56" t="s">
        <v>174</v>
      </c>
      <c r="C56" t="s">
        <v>54</v>
      </c>
      <c r="D56" t="s">
        <v>225</v>
      </c>
      <c r="E56" s="23">
        <v>456</v>
      </c>
      <c r="F56" s="25">
        <f>SUM(E52:E56)</f>
        <v>4244</v>
      </c>
    </row>
    <row r="58" spans="1:5" ht="15">
      <c r="A58" t="s">
        <v>103</v>
      </c>
      <c r="B58" t="s">
        <v>73</v>
      </c>
      <c r="C58" t="s">
        <v>54</v>
      </c>
      <c r="D58" t="s">
        <v>104</v>
      </c>
      <c r="E58" s="23">
        <v>1678</v>
      </c>
    </row>
    <row r="59" spans="2:5" ht="15">
      <c r="B59" t="s">
        <v>379</v>
      </c>
      <c r="C59" t="s">
        <v>384</v>
      </c>
      <c r="E59" s="23">
        <v>216</v>
      </c>
    </row>
    <row r="60" spans="2:5" ht="15">
      <c r="B60" t="s">
        <v>168</v>
      </c>
      <c r="C60" t="s">
        <v>54</v>
      </c>
      <c r="D60" t="s">
        <v>362</v>
      </c>
      <c r="E60" s="23">
        <v>1678</v>
      </c>
    </row>
    <row r="61" spans="2:6" ht="15">
      <c r="B61" t="s">
        <v>473</v>
      </c>
      <c r="E61" s="23">
        <f>216*22+432*5</f>
        <v>6912</v>
      </c>
      <c r="F61" s="25">
        <f>SUM(E58:E61)</f>
        <v>10484</v>
      </c>
    </row>
    <row r="63" spans="1:5" ht="15">
      <c r="A63" t="s">
        <v>109</v>
      </c>
      <c r="B63" t="s">
        <v>73</v>
      </c>
      <c r="C63" t="s">
        <v>54</v>
      </c>
      <c r="D63" t="s">
        <v>110</v>
      </c>
      <c r="E63" s="23">
        <v>1450</v>
      </c>
    </row>
    <row r="64" spans="2:5" ht="15">
      <c r="B64" t="s">
        <v>73</v>
      </c>
      <c r="C64" t="s">
        <v>54</v>
      </c>
      <c r="D64" t="s">
        <v>110</v>
      </c>
      <c r="E64" s="23">
        <v>1594</v>
      </c>
    </row>
    <row r="65" spans="2:5" ht="15">
      <c r="B65" t="s">
        <v>179</v>
      </c>
      <c r="C65" t="s">
        <v>46</v>
      </c>
      <c r="D65" t="s">
        <v>309</v>
      </c>
      <c r="E65" s="23">
        <v>2098</v>
      </c>
    </row>
    <row r="66" spans="2:5" ht="15">
      <c r="B66" t="s">
        <v>283</v>
      </c>
      <c r="C66" t="s">
        <v>199</v>
      </c>
      <c r="D66" t="s">
        <v>313</v>
      </c>
      <c r="E66" s="23">
        <v>1600</v>
      </c>
    </row>
    <row r="67" spans="2:5" ht="15">
      <c r="B67" t="s">
        <v>283</v>
      </c>
      <c r="C67" t="s">
        <v>204</v>
      </c>
      <c r="D67" t="s">
        <v>275</v>
      </c>
      <c r="E67" s="23">
        <v>6130</v>
      </c>
    </row>
    <row r="68" spans="2:5" ht="15">
      <c r="B68" t="s">
        <v>283</v>
      </c>
      <c r="C68" t="s">
        <v>204</v>
      </c>
      <c r="D68" t="s">
        <v>319</v>
      </c>
      <c r="E68" s="23">
        <v>4320</v>
      </c>
    </row>
    <row r="69" spans="2:6" ht="15">
      <c r="B69" t="s">
        <v>179</v>
      </c>
      <c r="C69" t="s">
        <v>266</v>
      </c>
      <c r="D69" t="s">
        <v>322</v>
      </c>
      <c r="E69" s="23">
        <v>800</v>
      </c>
      <c r="F69" s="25">
        <f>SUM(E63:E69)</f>
        <v>17992</v>
      </c>
    </row>
    <row r="71" spans="1:5" ht="15">
      <c r="A71" t="s">
        <v>120</v>
      </c>
      <c r="B71" t="s">
        <v>73</v>
      </c>
      <c r="C71" t="s">
        <v>54</v>
      </c>
      <c r="D71" t="s">
        <v>121</v>
      </c>
      <c r="E71" s="23">
        <v>1260</v>
      </c>
    </row>
    <row r="72" spans="2:6" ht="15">
      <c r="B72" t="s">
        <v>168</v>
      </c>
      <c r="C72" t="s">
        <v>54</v>
      </c>
      <c r="D72" t="s">
        <v>194</v>
      </c>
      <c r="E72" s="23">
        <v>1220</v>
      </c>
      <c r="F72" s="25">
        <f>SUM(E71:E73)</f>
        <v>2480</v>
      </c>
    </row>
    <row r="74" spans="1:6" ht="15">
      <c r="A74" t="s">
        <v>124</v>
      </c>
      <c r="B74" t="s">
        <v>73</v>
      </c>
      <c r="C74" t="s">
        <v>54</v>
      </c>
      <c r="D74" t="s">
        <v>125</v>
      </c>
      <c r="E74" s="23">
        <v>2612</v>
      </c>
      <c r="F74" s="25">
        <v>2612</v>
      </c>
    </row>
    <row r="76" spans="1:5" ht="15">
      <c r="A76" t="s">
        <v>130</v>
      </c>
      <c r="B76" t="s">
        <v>376</v>
      </c>
      <c r="C76" t="s">
        <v>377</v>
      </c>
      <c r="D76" t="s">
        <v>378</v>
      </c>
      <c r="E76">
        <v>82</v>
      </c>
    </row>
    <row r="77" spans="2:5" ht="15">
      <c r="B77" t="s">
        <v>132</v>
      </c>
      <c r="C77" t="s">
        <v>54</v>
      </c>
      <c r="D77" t="s">
        <v>133</v>
      </c>
      <c r="E77" s="23">
        <v>1888</v>
      </c>
    </row>
    <row r="78" spans="2:5" ht="15">
      <c r="B78" t="s">
        <v>132</v>
      </c>
      <c r="C78" t="s">
        <v>54</v>
      </c>
      <c r="D78" t="s">
        <v>150</v>
      </c>
      <c r="E78" s="23">
        <v>944</v>
      </c>
    </row>
    <row r="79" spans="2:5" ht="15">
      <c r="B79" t="s">
        <v>132</v>
      </c>
      <c r="C79" t="s">
        <v>54</v>
      </c>
      <c r="D79" t="s">
        <v>152</v>
      </c>
      <c r="E79" s="23">
        <v>864</v>
      </c>
    </row>
    <row r="80" spans="2:5" ht="15">
      <c r="B80" t="s">
        <v>132</v>
      </c>
      <c r="C80" t="s">
        <v>156</v>
      </c>
      <c r="D80" t="s">
        <v>157</v>
      </c>
      <c r="E80" s="23">
        <v>220</v>
      </c>
    </row>
    <row r="81" spans="2:5" ht="15">
      <c r="B81" t="s">
        <v>132</v>
      </c>
      <c r="C81" t="s">
        <v>46</v>
      </c>
      <c r="D81" t="s">
        <v>160</v>
      </c>
      <c r="E81" s="23">
        <v>108</v>
      </c>
    </row>
    <row r="82" spans="2:5" ht="15">
      <c r="B82" t="s">
        <v>132</v>
      </c>
      <c r="C82" t="s">
        <v>156</v>
      </c>
      <c r="D82" t="s">
        <v>157</v>
      </c>
      <c r="E82" s="23">
        <v>500</v>
      </c>
    </row>
    <row r="83" spans="2:5" ht="15">
      <c r="B83" t="s">
        <v>132</v>
      </c>
      <c r="C83" t="s">
        <v>46</v>
      </c>
      <c r="D83" t="s">
        <v>160</v>
      </c>
      <c r="E83" s="23">
        <v>432</v>
      </c>
    </row>
    <row r="84" spans="2:5" ht="15">
      <c r="B84" t="s">
        <v>179</v>
      </c>
      <c r="C84" t="s">
        <v>199</v>
      </c>
      <c r="D84" t="s">
        <v>253</v>
      </c>
      <c r="E84" s="23">
        <v>800</v>
      </c>
    </row>
    <row r="85" spans="2:6" ht="15">
      <c r="B85" t="s">
        <v>179</v>
      </c>
      <c r="C85" t="s">
        <v>54</v>
      </c>
      <c r="D85" t="s">
        <v>255</v>
      </c>
      <c r="E85" s="23">
        <v>340</v>
      </c>
      <c r="F85" s="24"/>
    </row>
    <row r="86" spans="2:6" ht="15">
      <c r="B86" t="s">
        <v>168</v>
      </c>
      <c r="C86" t="s">
        <v>54</v>
      </c>
      <c r="D86" t="s">
        <v>258</v>
      </c>
      <c r="E86" s="23">
        <v>340</v>
      </c>
      <c r="F86" s="25">
        <f>SUM(E76:E86)</f>
        <v>6518</v>
      </c>
    </row>
    <row r="88" spans="1:5" ht="15">
      <c r="A88" t="s">
        <v>139</v>
      </c>
      <c r="B88" t="s">
        <v>73</v>
      </c>
      <c r="C88" t="s">
        <v>54</v>
      </c>
      <c r="D88" t="s">
        <v>140</v>
      </c>
      <c r="E88" s="23">
        <v>2148</v>
      </c>
    </row>
    <row r="89" spans="2:5" ht="15">
      <c r="B89" t="s">
        <v>179</v>
      </c>
      <c r="C89" t="s">
        <v>46</v>
      </c>
      <c r="D89" t="s">
        <v>180</v>
      </c>
      <c r="E89" s="23">
        <v>1359</v>
      </c>
    </row>
    <row r="90" spans="2:5" ht="15">
      <c r="B90" t="s">
        <v>168</v>
      </c>
      <c r="C90" t="s">
        <v>54</v>
      </c>
      <c r="D90" t="s">
        <v>279</v>
      </c>
      <c r="E90" s="23">
        <v>1058</v>
      </c>
    </row>
    <row r="91" spans="2:5" ht="15">
      <c r="B91" t="s">
        <v>283</v>
      </c>
      <c r="C91" t="s">
        <v>199</v>
      </c>
      <c r="D91" t="s">
        <v>284</v>
      </c>
      <c r="E91" s="23">
        <v>6992</v>
      </c>
    </row>
    <row r="92" spans="2:5" ht="15">
      <c r="B92" t="s">
        <v>199</v>
      </c>
      <c r="C92" t="s">
        <v>189</v>
      </c>
      <c r="D92" t="s">
        <v>286</v>
      </c>
      <c r="E92" s="23">
        <v>61656</v>
      </c>
    </row>
    <row r="93" spans="2:5" ht="15">
      <c r="B93" t="s">
        <v>199</v>
      </c>
      <c r="C93" t="s">
        <v>189</v>
      </c>
      <c r="D93" t="s">
        <v>288</v>
      </c>
      <c r="E93" s="23">
        <v>1000</v>
      </c>
    </row>
    <row r="94" spans="2:5" ht="15">
      <c r="B94" t="s">
        <v>199</v>
      </c>
      <c r="C94" t="s">
        <v>199</v>
      </c>
      <c r="D94" t="s">
        <v>292</v>
      </c>
      <c r="E94" s="23">
        <v>5000</v>
      </c>
    </row>
    <row r="95" spans="2:6" ht="15">
      <c r="B95" t="s">
        <v>283</v>
      </c>
      <c r="C95" t="s">
        <v>296</v>
      </c>
      <c r="D95" t="s">
        <v>297</v>
      </c>
      <c r="E95" s="23">
        <v>108</v>
      </c>
      <c r="F95" s="25">
        <f>SUM(E88:E95)</f>
        <v>79321</v>
      </c>
    </row>
    <row r="97" spans="1:5" ht="15">
      <c r="A97" t="s">
        <v>143</v>
      </c>
      <c r="B97" t="s">
        <v>44</v>
      </c>
      <c r="C97" t="s">
        <v>54</v>
      </c>
      <c r="D97" t="s">
        <v>144</v>
      </c>
      <c r="E97" s="23">
        <v>1450</v>
      </c>
    </row>
    <row r="98" spans="2:5" ht="15">
      <c r="B98" t="s">
        <v>73</v>
      </c>
      <c r="C98" t="s">
        <v>54</v>
      </c>
      <c r="D98" t="s">
        <v>146</v>
      </c>
      <c r="E98" s="23">
        <v>1419</v>
      </c>
    </row>
    <row r="99" spans="2:5" ht="15">
      <c r="B99" t="s">
        <v>73</v>
      </c>
      <c r="C99" t="s">
        <v>54</v>
      </c>
      <c r="D99" t="s">
        <v>148</v>
      </c>
      <c r="E99" s="23">
        <v>1419</v>
      </c>
    </row>
    <row r="100" spans="2:5" ht="15">
      <c r="B100" t="s">
        <v>179</v>
      </c>
      <c r="C100" t="s">
        <v>189</v>
      </c>
      <c r="D100" t="s">
        <v>190</v>
      </c>
      <c r="E100" s="23">
        <v>4500</v>
      </c>
    </row>
    <row r="101" spans="2:6" ht="15">
      <c r="B101" t="s">
        <v>179</v>
      </c>
      <c r="C101" t="s">
        <v>46</v>
      </c>
      <c r="D101" t="s">
        <v>250</v>
      </c>
      <c r="E101" s="23">
        <v>864</v>
      </c>
      <c r="F101" s="25">
        <f>SUM(E97:E101)</f>
        <v>9652</v>
      </c>
    </row>
    <row r="103" spans="1:5" ht="15">
      <c r="A103" t="s">
        <v>166</v>
      </c>
      <c r="B103" t="s">
        <v>168</v>
      </c>
      <c r="C103" t="s">
        <v>46</v>
      </c>
      <c r="D103" t="s">
        <v>169</v>
      </c>
      <c r="E103" s="23">
        <v>10901</v>
      </c>
    </row>
    <row r="104" spans="2:6" ht="15">
      <c r="B104" t="s">
        <v>168</v>
      </c>
      <c r="C104" t="s">
        <v>54</v>
      </c>
      <c r="D104" t="s">
        <v>196</v>
      </c>
      <c r="E104" s="23">
        <v>3045</v>
      </c>
      <c r="F104" s="25">
        <f>SUM(E103:E104)</f>
        <v>13946</v>
      </c>
    </row>
    <row r="106" spans="1:5" ht="15">
      <c r="A106" t="s">
        <v>184</v>
      </c>
      <c r="B106" t="s">
        <v>168</v>
      </c>
      <c r="C106" t="s">
        <v>46</v>
      </c>
      <c r="D106" t="s">
        <v>185</v>
      </c>
      <c r="E106" s="23">
        <v>3045</v>
      </c>
    </row>
    <row r="107" spans="2:5" ht="15">
      <c r="B107" t="s">
        <v>168</v>
      </c>
      <c r="C107" t="s">
        <v>54</v>
      </c>
      <c r="D107" t="s">
        <v>214</v>
      </c>
      <c r="E107" s="23">
        <v>866</v>
      </c>
    </row>
    <row r="108" spans="2:5" ht="15">
      <c r="B108" t="s">
        <v>168</v>
      </c>
      <c r="C108" t="s">
        <v>54</v>
      </c>
      <c r="D108" t="s">
        <v>216</v>
      </c>
      <c r="E108" s="23">
        <v>866</v>
      </c>
    </row>
    <row r="109" spans="2:6" ht="15">
      <c r="B109" t="s">
        <v>179</v>
      </c>
      <c r="C109" t="s">
        <v>199</v>
      </c>
      <c r="D109" t="s">
        <v>218</v>
      </c>
      <c r="E109" s="23">
        <v>800</v>
      </c>
      <c r="F109" s="25">
        <f>SUM(E106:E109)</f>
        <v>5577</v>
      </c>
    </row>
    <row r="111" spans="1:5" ht="15">
      <c r="A111" t="s">
        <v>209</v>
      </c>
      <c r="B111" t="s">
        <v>174</v>
      </c>
      <c r="C111" t="s">
        <v>54</v>
      </c>
      <c r="D111" t="s">
        <v>210</v>
      </c>
      <c r="E111" s="23">
        <v>2490</v>
      </c>
    </row>
    <row r="112" spans="2:6" ht="15">
      <c r="B112" t="s">
        <v>168</v>
      </c>
      <c r="C112" t="s">
        <v>54</v>
      </c>
      <c r="D112" t="s">
        <v>212</v>
      </c>
      <c r="E112" s="23">
        <v>4180</v>
      </c>
      <c r="F112" s="25">
        <f>SUM(E111:E112)</f>
        <v>6670</v>
      </c>
    </row>
    <row r="114" spans="1:6" ht="15">
      <c r="A114" t="s">
        <v>270</v>
      </c>
      <c r="B114" t="s">
        <v>199</v>
      </c>
      <c r="C114" t="s">
        <v>46</v>
      </c>
      <c r="D114" t="s">
        <v>272</v>
      </c>
      <c r="E114" s="23">
        <v>6408</v>
      </c>
      <c r="F114" s="25">
        <v>6408</v>
      </c>
    </row>
    <row r="116" spans="1:6" ht="15">
      <c r="A116" t="s">
        <v>304</v>
      </c>
      <c r="B116" t="s">
        <v>168</v>
      </c>
      <c r="C116" t="s">
        <v>54</v>
      </c>
      <c r="D116" t="s">
        <v>305</v>
      </c>
      <c r="E116" s="23">
        <v>2714</v>
      </c>
      <c r="F116" s="25">
        <v>2714</v>
      </c>
    </row>
    <row r="118" spans="1:5" ht="15">
      <c r="A118" t="s">
        <v>228</v>
      </c>
      <c r="B118" t="s">
        <v>179</v>
      </c>
      <c r="C118" t="s">
        <v>46</v>
      </c>
      <c r="D118" t="s">
        <v>229</v>
      </c>
      <c r="E118" s="23">
        <v>4472</v>
      </c>
    </row>
    <row r="119" spans="2:5" ht="15">
      <c r="B119" t="s">
        <v>168</v>
      </c>
      <c r="C119" t="s">
        <v>233</v>
      </c>
      <c r="D119" t="s">
        <v>234</v>
      </c>
      <c r="E119" s="23">
        <v>12000</v>
      </c>
    </row>
    <row r="120" spans="2:5" ht="15">
      <c r="B120" t="s">
        <v>168</v>
      </c>
      <c r="C120" t="s">
        <v>46</v>
      </c>
      <c r="D120" t="s">
        <v>237</v>
      </c>
      <c r="E120" s="23">
        <v>14547</v>
      </c>
    </row>
    <row r="121" spans="2:6" ht="15">
      <c r="B121" t="s">
        <v>168</v>
      </c>
      <c r="C121" t="s">
        <v>199</v>
      </c>
      <c r="D121" t="s">
        <v>240</v>
      </c>
      <c r="E121" s="23">
        <v>800</v>
      </c>
      <c r="F121" s="25">
        <f>SUM(E118:E121)</f>
        <v>31819</v>
      </c>
    </row>
    <row r="123" spans="1:5" ht="15">
      <c r="A123" t="s">
        <v>326</v>
      </c>
      <c r="B123" t="s">
        <v>73</v>
      </c>
      <c r="C123" t="s">
        <v>54</v>
      </c>
      <c r="D123" t="s">
        <v>327</v>
      </c>
      <c r="E123" s="23">
        <v>2082</v>
      </c>
    </row>
    <row r="124" spans="2:5" ht="15">
      <c r="B124" t="s">
        <v>168</v>
      </c>
      <c r="C124" t="s">
        <v>54</v>
      </c>
      <c r="D124" t="s">
        <v>329</v>
      </c>
      <c r="E124" s="23">
        <v>2018</v>
      </c>
    </row>
    <row r="125" spans="2:6" ht="15">
      <c r="B125" t="s">
        <v>179</v>
      </c>
      <c r="C125" t="s">
        <v>233</v>
      </c>
      <c r="D125" t="s">
        <v>253</v>
      </c>
      <c r="E125" s="23">
        <v>800</v>
      </c>
      <c r="F125" s="25">
        <f>SUM(E123:E125)</f>
        <v>4900</v>
      </c>
    </row>
    <row r="127" spans="1:6" ht="15">
      <c r="A127" t="s">
        <v>365</v>
      </c>
      <c r="B127" t="s">
        <v>366</v>
      </c>
      <c r="C127" t="s">
        <v>367</v>
      </c>
      <c r="D127" t="s">
        <v>368</v>
      </c>
      <c r="E127" s="23">
        <v>1424</v>
      </c>
      <c r="F127" s="25">
        <v>1424</v>
      </c>
    </row>
    <row r="129" spans="1:6" ht="15">
      <c r="A129" t="s">
        <v>373</v>
      </c>
      <c r="B129" t="s">
        <v>366</v>
      </c>
      <c r="C129" t="s">
        <v>374</v>
      </c>
      <c r="D129" t="s">
        <v>375</v>
      </c>
      <c r="E129" s="23">
        <v>11786</v>
      </c>
      <c r="F129" s="25">
        <v>11786</v>
      </c>
    </row>
    <row r="130" spans="5:6" ht="15">
      <c r="E130" s="24"/>
      <c r="F130" s="24"/>
    </row>
    <row r="131" spans="1:6" ht="15">
      <c r="A131" t="s">
        <v>465</v>
      </c>
      <c r="B131" t="s">
        <v>466</v>
      </c>
      <c r="C131" t="s">
        <v>467</v>
      </c>
      <c r="D131" t="s">
        <v>468</v>
      </c>
      <c r="E131" s="23">
        <v>2082</v>
      </c>
      <c r="F131" s="25">
        <v>2082</v>
      </c>
    </row>
    <row r="133" spans="1:5" ht="15">
      <c r="A133" t="s">
        <v>369</v>
      </c>
      <c r="B133" t="s">
        <v>370</v>
      </c>
      <c r="C133" t="s">
        <v>371</v>
      </c>
      <c r="E133" s="23">
        <v>84750</v>
      </c>
    </row>
    <row r="134" spans="2:5" ht="15">
      <c r="B134" t="s">
        <v>372</v>
      </c>
      <c r="E134" s="23">
        <v>25250</v>
      </c>
    </row>
    <row r="135" spans="2:6" ht="15">
      <c r="B135" t="s">
        <v>472</v>
      </c>
      <c r="E135" s="23">
        <v>106200</v>
      </c>
      <c r="F135" s="25">
        <f>SUM(E133:E135)</f>
        <v>216200</v>
      </c>
    </row>
    <row r="137" spans="1:5" ht="15">
      <c r="A137" t="s">
        <v>387</v>
      </c>
      <c r="E137" s="23">
        <f>SUM(E1:E135)</f>
        <v>533904</v>
      </c>
    </row>
  </sheetData>
  <printOptions/>
  <pageMargins left="0.7" right="0.7" top="0.75" bottom="0.75" header="0.3" footer="0.3"/>
  <pageSetup orientation="portrait" paperSize="9"/>
  <ignoredErrors>
    <ignoredError sqref="F7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workbookViewId="0" topLeftCell="A1">
      <selection activeCell="B12" sqref="B12"/>
    </sheetView>
  </sheetViews>
  <sheetFormatPr defaultColWidth="9.140625" defaultRowHeight="15"/>
  <cols>
    <col min="1" max="1" width="19.28125" style="0" customWidth="1"/>
  </cols>
  <sheetData>
    <row r="1" spans="1:2" ht="15">
      <c r="A1" t="s">
        <v>379</v>
      </c>
      <c r="B1">
        <v>20796</v>
      </c>
    </row>
    <row r="2" spans="1:2" ht="15">
      <c r="A2" t="s">
        <v>380</v>
      </c>
      <c r="B2">
        <v>1160</v>
      </c>
    </row>
    <row r="3" spans="1:2" ht="15">
      <c r="A3" t="s">
        <v>367</v>
      </c>
      <c r="B3">
        <f>69513+2082</f>
        <v>71595</v>
      </c>
    </row>
    <row r="4" spans="1:2" ht="15">
      <c r="A4" t="s">
        <v>374</v>
      </c>
      <c r="B4">
        <v>58394</v>
      </c>
    </row>
    <row r="5" spans="1:2" ht="15">
      <c r="A5" t="s">
        <v>381</v>
      </c>
      <c r="B5">
        <f>'個人別'!E92+'個人別'!E93</f>
        <v>62656</v>
      </c>
    </row>
    <row r="6" spans="1:2" ht="15">
      <c r="A6" t="s">
        <v>382</v>
      </c>
      <c r="B6">
        <v>12000</v>
      </c>
    </row>
    <row r="7" spans="1:2" ht="15">
      <c r="A7" t="s">
        <v>383</v>
      </c>
      <c r="B7">
        <v>73849</v>
      </c>
    </row>
    <row r="8" spans="1:2" ht="15">
      <c r="A8" t="s">
        <v>384</v>
      </c>
      <c r="B8">
        <f>190+216+(216*22+432*5)</f>
        <v>7318</v>
      </c>
    </row>
    <row r="9" spans="1:2" ht="15">
      <c r="A9" t="s">
        <v>385</v>
      </c>
      <c r="B9">
        <v>106200</v>
      </c>
    </row>
    <row r="10" spans="1:2" ht="15">
      <c r="A10" t="s">
        <v>386</v>
      </c>
      <c r="B10">
        <v>25250</v>
      </c>
    </row>
    <row r="11" spans="1:2" ht="15">
      <c r="A11" t="s">
        <v>388</v>
      </c>
      <c r="B11">
        <f>'個人別'!E133+'個人別'!E38</f>
        <v>94686</v>
      </c>
    </row>
    <row r="13" spans="1:2" ht="15">
      <c r="A13" t="s">
        <v>387</v>
      </c>
      <c r="B13">
        <f>SUM(B1:B11)</f>
        <v>533904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workbookViewId="0" topLeftCell="A1">
      <selection activeCell="C1" sqref="C1"/>
    </sheetView>
  </sheetViews>
  <sheetFormatPr defaultColWidth="9.140625" defaultRowHeight="15"/>
  <sheetData>
    <row r="1" spans="2:5" ht="15">
      <c r="B1" t="s">
        <v>394</v>
      </c>
      <c r="C1" t="s">
        <v>395</v>
      </c>
      <c r="D1" t="s">
        <v>393</v>
      </c>
      <c r="E1" t="s">
        <v>391</v>
      </c>
    </row>
    <row r="2" spans="1:5" ht="15">
      <c r="A2" s="25" t="s">
        <v>392</v>
      </c>
      <c r="B2" s="25">
        <v>3000</v>
      </c>
      <c r="C2" s="25">
        <v>2000</v>
      </c>
      <c r="D2" s="25">
        <v>1000</v>
      </c>
      <c r="E2" s="25">
        <v>3000</v>
      </c>
    </row>
    <row r="3" spans="1:6" ht="15">
      <c r="A3" t="s">
        <v>62</v>
      </c>
      <c r="B3">
        <v>1</v>
      </c>
      <c r="E3">
        <v>1</v>
      </c>
      <c r="F3">
        <v>6000</v>
      </c>
    </row>
    <row r="4" spans="1:6" ht="15">
      <c r="A4" t="s">
        <v>71</v>
      </c>
      <c r="D4">
        <v>1</v>
      </c>
      <c r="E4">
        <v>1</v>
      </c>
      <c r="F4">
        <v>4000</v>
      </c>
    </row>
    <row r="5" spans="1:6" ht="15">
      <c r="A5" t="s">
        <v>77</v>
      </c>
      <c r="B5">
        <v>1</v>
      </c>
      <c r="E5">
        <v>1</v>
      </c>
      <c r="F5">
        <v>6000</v>
      </c>
    </row>
    <row r="6" spans="1:6" ht="15">
      <c r="A6" t="s">
        <v>42</v>
      </c>
      <c r="B6">
        <v>1</v>
      </c>
      <c r="E6">
        <v>1</v>
      </c>
      <c r="F6">
        <v>6000</v>
      </c>
    </row>
    <row r="7" spans="1:6" ht="15">
      <c r="A7" t="s">
        <v>67</v>
      </c>
      <c r="B7">
        <v>1</v>
      </c>
      <c r="E7">
        <v>1</v>
      </c>
      <c r="F7">
        <v>6000</v>
      </c>
    </row>
    <row r="8" spans="1:6" ht="15">
      <c r="A8" t="s">
        <v>82</v>
      </c>
      <c r="C8">
        <v>1</v>
      </c>
      <c r="E8">
        <v>1</v>
      </c>
      <c r="F8">
        <v>5000</v>
      </c>
    </row>
    <row r="9" spans="1:6" ht="15">
      <c r="A9" t="s">
        <v>87</v>
      </c>
      <c r="B9">
        <v>1</v>
      </c>
      <c r="E9">
        <v>1</v>
      </c>
      <c r="F9">
        <v>6000</v>
      </c>
    </row>
    <row r="10" spans="1:6" ht="15">
      <c r="A10" t="s">
        <v>91</v>
      </c>
      <c r="B10">
        <v>1</v>
      </c>
      <c r="E10">
        <v>1</v>
      </c>
      <c r="F10">
        <v>6000</v>
      </c>
    </row>
    <row r="11" spans="1:6" ht="15">
      <c r="A11" t="s">
        <v>96</v>
      </c>
      <c r="B11">
        <v>1</v>
      </c>
      <c r="E11">
        <v>1</v>
      </c>
      <c r="F11">
        <v>6000</v>
      </c>
    </row>
    <row r="12" spans="1:6" ht="15">
      <c r="A12" t="s">
        <v>103</v>
      </c>
      <c r="E12">
        <v>1</v>
      </c>
      <c r="F12">
        <v>3000</v>
      </c>
    </row>
    <row r="13" spans="1:6" ht="15">
      <c r="A13" t="s">
        <v>109</v>
      </c>
      <c r="B13">
        <v>1</v>
      </c>
      <c r="E13">
        <v>1</v>
      </c>
      <c r="F13">
        <v>6000</v>
      </c>
    </row>
    <row r="14" spans="1:6" ht="15">
      <c r="A14" t="s">
        <v>120</v>
      </c>
      <c r="E14">
        <v>1</v>
      </c>
      <c r="F14">
        <v>3000</v>
      </c>
    </row>
    <row r="15" spans="1:6" ht="15">
      <c r="A15" t="s">
        <v>124</v>
      </c>
      <c r="B15">
        <v>1</v>
      </c>
      <c r="E15">
        <v>1</v>
      </c>
      <c r="F15">
        <v>6000</v>
      </c>
    </row>
    <row r="16" spans="1:6" ht="15">
      <c r="A16" t="s">
        <v>130</v>
      </c>
      <c r="B16">
        <v>1</v>
      </c>
      <c r="E16">
        <v>1</v>
      </c>
      <c r="F16">
        <v>6000</v>
      </c>
    </row>
    <row r="17" spans="1:6" ht="15">
      <c r="A17" t="s">
        <v>139</v>
      </c>
      <c r="E17">
        <v>1</v>
      </c>
      <c r="F17">
        <v>3000</v>
      </c>
    </row>
    <row r="18" spans="1:6" ht="15">
      <c r="A18" t="s">
        <v>143</v>
      </c>
      <c r="B18">
        <v>1</v>
      </c>
      <c r="E18">
        <v>1</v>
      </c>
      <c r="F18">
        <v>6000</v>
      </c>
    </row>
    <row r="19" spans="1:6" ht="15">
      <c r="A19" t="s">
        <v>166</v>
      </c>
      <c r="E19">
        <v>1</v>
      </c>
      <c r="F19">
        <v>3000</v>
      </c>
    </row>
    <row r="20" spans="1:6" ht="15">
      <c r="A20" t="s">
        <v>184</v>
      </c>
      <c r="B20">
        <v>1</v>
      </c>
      <c r="E20">
        <v>1</v>
      </c>
      <c r="F20">
        <v>6000</v>
      </c>
    </row>
    <row r="21" spans="1:6" ht="15">
      <c r="A21" t="s">
        <v>209</v>
      </c>
      <c r="B21">
        <v>1</v>
      </c>
      <c r="E21">
        <v>1</v>
      </c>
      <c r="F21">
        <v>6000</v>
      </c>
    </row>
    <row r="22" spans="1:6" ht="15">
      <c r="A22" t="s">
        <v>270</v>
      </c>
      <c r="B22">
        <v>1</v>
      </c>
      <c r="E22">
        <v>1</v>
      </c>
      <c r="F22">
        <v>6000</v>
      </c>
    </row>
    <row r="23" spans="1:6" ht="15">
      <c r="A23" t="s">
        <v>304</v>
      </c>
      <c r="E23">
        <v>1</v>
      </c>
      <c r="F23">
        <v>3000</v>
      </c>
    </row>
    <row r="24" spans="1:6" ht="15">
      <c r="A24" t="s">
        <v>228</v>
      </c>
      <c r="B24">
        <v>1</v>
      </c>
      <c r="E24">
        <v>1</v>
      </c>
      <c r="F24">
        <v>6000</v>
      </c>
    </row>
    <row r="25" spans="1:6" ht="15">
      <c r="A25" t="s">
        <v>326</v>
      </c>
      <c r="B25">
        <v>1</v>
      </c>
      <c r="E25">
        <v>1</v>
      </c>
      <c r="F25">
        <v>6000</v>
      </c>
    </row>
    <row r="26" ht="15">
      <c r="A26" t="s">
        <v>365</v>
      </c>
    </row>
    <row r="27" ht="15">
      <c r="A27" t="s">
        <v>373</v>
      </c>
    </row>
    <row r="28" spans="1:6" ht="15">
      <c r="A28" t="s">
        <v>469</v>
      </c>
      <c r="E28">
        <v>1</v>
      </c>
      <c r="F28">
        <v>3000</v>
      </c>
    </row>
    <row r="29" spans="1:6" ht="15">
      <c r="A29" t="s">
        <v>396</v>
      </c>
      <c r="C29">
        <v>1</v>
      </c>
      <c r="E29">
        <v>1</v>
      </c>
      <c r="F29">
        <v>5000</v>
      </c>
    </row>
    <row r="30" spans="1:6" ht="15">
      <c r="A30" t="s">
        <v>397</v>
      </c>
      <c r="F30" s="23">
        <f>SUM(F3:F29)</f>
        <v>128000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1"/>
  <sheetViews>
    <sheetView workbookViewId="0" topLeftCell="A1">
      <selection activeCell="F1" sqref="F1"/>
    </sheetView>
  </sheetViews>
  <sheetFormatPr defaultColWidth="9.140625" defaultRowHeight="15"/>
  <sheetData>
    <row r="1" spans="1:4" ht="15">
      <c r="A1" s="29">
        <v>42872</v>
      </c>
      <c r="B1" t="s">
        <v>405</v>
      </c>
      <c r="D1">
        <v>100000</v>
      </c>
    </row>
    <row r="2" spans="1:4" ht="15">
      <c r="A2" s="29">
        <v>42884</v>
      </c>
      <c r="B2" t="s">
        <v>406</v>
      </c>
      <c r="D2">
        <v>3250</v>
      </c>
    </row>
    <row r="3" spans="1:4" ht="15">
      <c r="A3" s="29">
        <v>42886</v>
      </c>
      <c r="B3" t="s">
        <v>407</v>
      </c>
      <c r="D3">
        <v>3000</v>
      </c>
    </row>
    <row r="5" spans="1:4" ht="15">
      <c r="A5" s="29">
        <v>42887</v>
      </c>
      <c r="B5" t="s">
        <v>408</v>
      </c>
      <c r="D5">
        <v>2250</v>
      </c>
    </row>
    <row r="6" spans="1:4" ht="15">
      <c r="A6" s="29">
        <v>42892</v>
      </c>
      <c r="B6" t="s">
        <v>409</v>
      </c>
      <c r="D6">
        <v>2000</v>
      </c>
    </row>
    <row r="7" spans="1:4" ht="15">
      <c r="A7" s="29">
        <v>42895</v>
      </c>
      <c r="B7" t="s">
        <v>410</v>
      </c>
      <c r="D7">
        <v>11100</v>
      </c>
    </row>
    <row r="8" spans="1:4" ht="15">
      <c r="A8" s="29">
        <v>42898</v>
      </c>
      <c r="B8" t="s">
        <v>411</v>
      </c>
      <c r="D8">
        <v>10250</v>
      </c>
    </row>
    <row r="9" spans="2:4" ht="15">
      <c r="B9" t="s">
        <v>412</v>
      </c>
      <c r="D9">
        <v>32500</v>
      </c>
    </row>
    <row r="10" spans="2:4" ht="15">
      <c r="B10" t="s">
        <v>413</v>
      </c>
      <c r="D10">
        <v>3250</v>
      </c>
    </row>
    <row r="11" spans="2:4" ht="15">
      <c r="B11" t="s">
        <v>414</v>
      </c>
      <c r="D11">
        <v>4250</v>
      </c>
    </row>
    <row r="12" spans="2:4" ht="15">
      <c r="B12" t="s">
        <v>415</v>
      </c>
      <c r="D12">
        <v>2250</v>
      </c>
    </row>
    <row r="13" spans="2:4" ht="15">
      <c r="B13" t="s">
        <v>416</v>
      </c>
      <c r="D13">
        <v>3250</v>
      </c>
    </row>
    <row r="14" spans="2:4" ht="15">
      <c r="B14" t="s">
        <v>417</v>
      </c>
      <c r="D14">
        <v>6250</v>
      </c>
    </row>
    <row r="15" spans="2:4" ht="15">
      <c r="B15" t="s">
        <v>418</v>
      </c>
      <c r="D15">
        <v>3250</v>
      </c>
    </row>
    <row r="16" spans="2:4" ht="15">
      <c r="B16" t="s">
        <v>419</v>
      </c>
      <c r="D16">
        <v>15000</v>
      </c>
    </row>
    <row r="17" spans="2:4" ht="15">
      <c r="B17" t="s">
        <v>420</v>
      </c>
      <c r="D17">
        <v>3250</v>
      </c>
    </row>
    <row r="18" spans="2:4" ht="15">
      <c r="B18" t="s">
        <v>421</v>
      </c>
      <c r="D18">
        <v>3000</v>
      </c>
    </row>
    <row r="19" spans="2:4" ht="15">
      <c r="B19" t="s">
        <v>422</v>
      </c>
      <c r="D19">
        <v>3250</v>
      </c>
    </row>
    <row r="20" spans="2:4" ht="15">
      <c r="B20" t="s">
        <v>423</v>
      </c>
      <c r="D20">
        <v>3000</v>
      </c>
    </row>
    <row r="21" spans="2:4" ht="15">
      <c r="B21" t="s">
        <v>424</v>
      </c>
      <c r="D21">
        <v>8100</v>
      </c>
    </row>
    <row r="22" spans="2:4" ht="15">
      <c r="B22" t="s">
        <v>425</v>
      </c>
      <c r="D22">
        <v>83000</v>
      </c>
    </row>
    <row r="23" spans="2:4" ht="15">
      <c r="B23" t="s">
        <v>426</v>
      </c>
      <c r="D23">
        <v>3000</v>
      </c>
    </row>
    <row r="24" spans="2:4" ht="15">
      <c r="B24" t="s">
        <v>427</v>
      </c>
      <c r="D24">
        <v>1750</v>
      </c>
    </row>
    <row r="25" spans="2:4" ht="15">
      <c r="B25" t="s">
        <v>428</v>
      </c>
      <c r="D25">
        <v>2250</v>
      </c>
    </row>
    <row r="26" spans="2:4" ht="15">
      <c r="B26" t="s">
        <v>429</v>
      </c>
      <c r="D26">
        <v>34250</v>
      </c>
    </row>
    <row r="27" spans="2:4" ht="15">
      <c r="B27" t="s">
        <v>430</v>
      </c>
      <c r="D27">
        <v>2250</v>
      </c>
    </row>
    <row r="28" spans="2:4" ht="15">
      <c r="B28" t="s">
        <v>431</v>
      </c>
      <c r="D28">
        <v>6700</v>
      </c>
    </row>
    <row r="29" spans="2:4" ht="15">
      <c r="B29" t="s">
        <v>432</v>
      </c>
      <c r="D29">
        <v>9700</v>
      </c>
    </row>
    <row r="30" spans="2:4" ht="15">
      <c r="B30" t="s">
        <v>433</v>
      </c>
      <c r="D30">
        <v>3250</v>
      </c>
    </row>
    <row r="31" spans="2:4" ht="15">
      <c r="B31" t="s">
        <v>434</v>
      </c>
      <c r="D31">
        <v>1000</v>
      </c>
    </row>
    <row r="32" spans="2:4" ht="15">
      <c r="B32" t="s">
        <v>435</v>
      </c>
      <c r="D32">
        <v>67000</v>
      </c>
    </row>
    <row r="33" spans="2:4" ht="15">
      <c r="B33" t="s">
        <v>436</v>
      </c>
      <c r="D33">
        <v>750</v>
      </c>
    </row>
    <row r="34" spans="2:4" ht="15">
      <c r="B34" t="s">
        <v>437</v>
      </c>
      <c r="D34">
        <v>54100</v>
      </c>
    </row>
    <row r="35" spans="2:4" ht="15">
      <c r="B35" t="s">
        <v>438</v>
      </c>
      <c r="D35">
        <v>16000</v>
      </c>
    </row>
    <row r="36" spans="2:4" ht="15">
      <c r="B36" t="s">
        <v>439</v>
      </c>
      <c r="D36">
        <v>6200</v>
      </c>
    </row>
    <row r="37" spans="2:4" ht="15">
      <c r="B37" t="s">
        <v>440</v>
      </c>
      <c r="D37">
        <v>4000</v>
      </c>
    </row>
    <row r="38" spans="2:4" ht="15">
      <c r="B38" t="s">
        <v>441</v>
      </c>
      <c r="D38">
        <v>3750</v>
      </c>
    </row>
    <row r="39" spans="2:4" ht="15">
      <c r="B39" t="s">
        <v>442</v>
      </c>
      <c r="D39">
        <v>3000</v>
      </c>
    </row>
    <row r="40" spans="2:4" ht="15">
      <c r="B40" t="s">
        <v>443</v>
      </c>
      <c r="D40">
        <v>43950</v>
      </c>
    </row>
    <row r="41" spans="2:4" ht="15">
      <c r="B41" t="s">
        <v>444</v>
      </c>
      <c r="D41">
        <v>23450</v>
      </c>
    </row>
    <row r="42" spans="2:4" ht="15">
      <c r="B42" t="s">
        <v>445</v>
      </c>
      <c r="D42">
        <v>21000</v>
      </c>
    </row>
    <row r="43" spans="2:4" ht="15">
      <c r="B43" t="s">
        <v>446</v>
      </c>
      <c r="D43">
        <v>6000</v>
      </c>
    </row>
    <row r="44" spans="1:4" ht="15">
      <c r="A44" s="29">
        <v>42899</v>
      </c>
      <c r="B44" t="s">
        <v>447</v>
      </c>
      <c r="D44">
        <v>2000</v>
      </c>
    </row>
    <row r="45" spans="2:4" ht="15">
      <c r="B45" t="s">
        <v>448</v>
      </c>
      <c r="D45">
        <v>3000</v>
      </c>
    </row>
    <row r="46" spans="2:4" ht="15">
      <c r="B46" t="s">
        <v>449</v>
      </c>
      <c r="D46">
        <v>3250</v>
      </c>
    </row>
    <row r="47" spans="2:4" ht="15">
      <c r="B47" t="s">
        <v>450</v>
      </c>
      <c r="D47">
        <v>2250</v>
      </c>
    </row>
    <row r="48" spans="2:4" ht="15">
      <c r="B48" t="s">
        <v>451</v>
      </c>
      <c r="D48">
        <v>84000</v>
      </c>
    </row>
    <row r="49" spans="2:4" ht="15">
      <c r="B49" t="s">
        <v>452</v>
      </c>
      <c r="D49">
        <v>11800</v>
      </c>
    </row>
    <row r="50" spans="2:4" ht="15">
      <c r="B50" t="s">
        <v>453</v>
      </c>
      <c r="D50">
        <v>12300</v>
      </c>
    </row>
    <row r="51" spans="2:4" ht="15">
      <c r="B51" t="s">
        <v>454</v>
      </c>
      <c r="D51">
        <v>6500</v>
      </c>
    </row>
    <row r="52" spans="2:4" ht="15">
      <c r="B52" t="s">
        <v>455</v>
      </c>
      <c r="D52">
        <v>3250</v>
      </c>
    </row>
    <row r="53" spans="2:4" ht="15">
      <c r="B53" t="s">
        <v>456</v>
      </c>
      <c r="D53">
        <v>3250</v>
      </c>
    </row>
    <row r="54" spans="2:4" ht="15">
      <c r="B54" t="s">
        <v>457</v>
      </c>
      <c r="D54">
        <v>16000</v>
      </c>
    </row>
    <row r="55" spans="2:4" ht="15">
      <c r="B55" t="s">
        <v>458</v>
      </c>
      <c r="D55">
        <v>3250</v>
      </c>
    </row>
    <row r="56" spans="2:4" ht="15">
      <c r="B56" t="s">
        <v>459</v>
      </c>
      <c r="D56">
        <v>3000</v>
      </c>
    </row>
    <row r="57" spans="1:4" ht="15">
      <c r="A57" s="29">
        <v>42900</v>
      </c>
      <c r="B57" t="s">
        <v>460</v>
      </c>
      <c r="D57">
        <v>4500</v>
      </c>
    </row>
    <row r="58" spans="1:4" ht="15">
      <c r="A58" s="29">
        <v>42916</v>
      </c>
      <c r="B58" t="s">
        <v>461</v>
      </c>
      <c r="D58">
        <v>2000</v>
      </c>
    </row>
    <row r="60" spans="1:4" ht="15">
      <c r="A60" s="29">
        <v>42918</v>
      </c>
      <c r="B60" t="s">
        <v>462</v>
      </c>
      <c r="D60">
        <v>3000</v>
      </c>
    </row>
    <row r="61" ht="15">
      <c r="D61" s="23">
        <f>SUM(D1:D60)</f>
        <v>782150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9"/>
  <sheetViews>
    <sheetView workbookViewId="0" topLeftCell="A1">
      <selection activeCell="E7" sqref="E7"/>
    </sheetView>
  </sheetViews>
  <sheetFormatPr defaultColWidth="9.140625" defaultRowHeight="15"/>
  <sheetData>
    <row r="1" spans="1:5" ht="15">
      <c r="A1" s="31"/>
      <c r="B1" s="31" t="s">
        <v>463</v>
      </c>
      <c r="C1" s="31" t="s">
        <v>464</v>
      </c>
      <c r="D1" s="31" t="s">
        <v>481</v>
      </c>
      <c r="E1" s="31" t="s">
        <v>471</v>
      </c>
    </row>
    <row r="2" spans="1:5" ht="15">
      <c r="A2" s="31" t="s">
        <v>62</v>
      </c>
      <c r="B2" s="31">
        <v>4392</v>
      </c>
      <c r="C2" s="31">
        <v>6000</v>
      </c>
      <c r="D2" s="31">
        <v>10000</v>
      </c>
      <c r="E2" s="32">
        <f>SUM(B2:D2)</f>
        <v>20392</v>
      </c>
    </row>
    <row r="3" spans="1:5" ht="15">
      <c r="A3" s="31" t="s">
        <v>71</v>
      </c>
      <c r="B3" s="31">
        <v>2930</v>
      </c>
      <c r="C3" s="31">
        <v>4000</v>
      </c>
      <c r="D3" s="31"/>
      <c r="E3" s="32">
        <f aca="true" t="shared" si="0" ref="E3:E27">SUM(B3:C3)</f>
        <v>6930</v>
      </c>
    </row>
    <row r="4" spans="1:5" ht="15">
      <c r="A4" s="31" t="s">
        <v>77</v>
      </c>
      <c r="B4" s="31">
        <v>6750</v>
      </c>
      <c r="C4" s="31">
        <v>6000</v>
      </c>
      <c r="D4" s="31"/>
      <c r="E4" s="32">
        <f t="shared" si="0"/>
        <v>12750</v>
      </c>
    </row>
    <row r="5" spans="1:5" ht="15">
      <c r="A5" s="31" t="s">
        <v>42</v>
      </c>
      <c r="B5" s="31">
        <v>34434</v>
      </c>
      <c r="C5" s="31">
        <v>6000</v>
      </c>
      <c r="D5" s="31">
        <v>5123</v>
      </c>
      <c r="E5" s="32">
        <f>SUM(B5:D5)</f>
        <v>45557</v>
      </c>
    </row>
    <row r="6" spans="1:5" ht="15">
      <c r="A6" s="31" t="s">
        <v>67</v>
      </c>
      <c r="B6" s="31">
        <v>38589</v>
      </c>
      <c r="C6" s="31">
        <v>6000</v>
      </c>
      <c r="D6" s="31">
        <v>5123</v>
      </c>
      <c r="E6" s="32">
        <f>SUM(B6:D6)</f>
        <v>49712</v>
      </c>
    </row>
    <row r="7" spans="1:5" ht="15">
      <c r="A7" s="31" t="s">
        <v>82</v>
      </c>
      <c r="B7" s="31">
        <v>992</v>
      </c>
      <c r="C7" s="31">
        <v>5000</v>
      </c>
      <c r="D7" s="31"/>
      <c r="E7" s="32">
        <f t="shared" si="0"/>
        <v>5992</v>
      </c>
    </row>
    <row r="8" spans="1:5" ht="15">
      <c r="A8" s="31" t="s">
        <v>87</v>
      </c>
      <c r="B8" s="31">
        <v>6468</v>
      </c>
      <c r="C8" s="31">
        <v>6000</v>
      </c>
      <c r="D8" s="31"/>
      <c r="E8" s="32">
        <f t="shared" si="0"/>
        <v>12468</v>
      </c>
    </row>
    <row r="9" spans="1:5" ht="15">
      <c r="A9" s="31" t="s">
        <v>91</v>
      </c>
      <c r="B9" s="31">
        <v>2520</v>
      </c>
      <c r="C9" s="31">
        <v>6000</v>
      </c>
      <c r="D9" s="31"/>
      <c r="E9" s="32">
        <f t="shared" si="0"/>
        <v>8520</v>
      </c>
    </row>
    <row r="10" spans="1:5" ht="15">
      <c r="A10" s="31" t="s">
        <v>96</v>
      </c>
      <c r="B10" s="31">
        <v>4244</v>
      </c>
      <c r="C10" s="31">
        <v>6000</v>
      </c>
      <c r="D10" s="31"/>
      <c r="E10" s="32">
        <f t="shared" si="0"/>
        <v>10244</v>
      </c>
    </row>
    <row r="11" spans="1:5" ht="15">
      <c r="A11" s="31" t="s">
        <v>103</v>
      </c>
      <c r="B11" s="31">
        <f>3572+(216*22+432*5)</f>
        <v>10484</v>
      </c>
      <c r="C11" s="31">
        <v>3000</v>
      </c>
      <c r="D11" s="31"/>
      <c r="E11" s="32">
        <f t="shared" si="0"/>
        <v>13484</v>
      </c>
    </row>
    <row r="12" spans="1:5" ht="15">
      <c r="A12" s="31" t="s">
        <v>109</v>
      </c>
      <c r="B12" s="31">
        <v>17992</v>
      </c>
      <c r="C12" s="31">
        <v>6000</v>
      </c>
      <c r="D12" s="31"/>
      <c r="E12" s="32">
        <f t="shared" si="0"/>
        <v>23992</v>
      </c>
    </row>
    <row r="13" spans="1:5" ht="15">
      <c r="A13" s="31" t="s">
        <v>120</v>
      </c>
      <c r="B13" s="31">
        <v>2480</v>
      </c>
      <c r="C13" s="31">
        <v>3000</v>
      </c>
      <c r="D13" s="31"/>
      <c r="E13" s="32">
        <f t="shared" si="0"/>
        <v>5480</v>
      </c>
    </row>
    <row r="14" spans="1:5" ht="15">
      <c r="A14" s="31" t="s">
        <v>124</v>
      </c>
      <c r="B14" s="31">
        <v>2612</v>
      </c>
      <c r="C14" s="31">
        <v>6000</v>
      </c>
      <c r="D14" s="31"/>
      <c r="E14" s="32">
        <f t="shared" si="0"/>
        <v>8612</v>
      </c>
    </row>
    <row r="15" spans="1:5" ht="15">
      <c r="A15" s="31" t="s">
        <v>130</v>
      </c>
      <c r="B15" s="31">
        <v>6436</v>
      </c>
      <c r="C15" s="31">
        <v>6000</v>
      </c>
      <c r="D15" s="31"/>
      <c r="E15" s="32">
        <f t="shared" si="0"/>
        <v>12436</v>
      </c>
    </row>
    <row r="16" spans="1:5" ht="15">
      <c r="A16" s="31" t="s">
        <v>139</v>
      </c>
      <c r="B16" s="31">
        <v>79321</v>
      </c>
      <c r="C16" s="31">
        <v>3000</v>
      </c>
      <c r="D16" s="31"/>
      <c r="E16" s="32">
        <f t="shared" si="0"/>
        <v>82321</v>
      </c>
    </row>
    <row r="17" spans="1:5" ht="15">
      <c r="A17" s="31" t="s">
        <v>143</v>
      </c>
      <c r="B17" s="31">
        <v>9652</v>
      </c>
      <c r="C17" s="31">
        <v>6000</v>
      </c>
      <c r="D17" s="31"/>
      <c r="E17" s="32">
        <f t="shared" si="0"/>
        <v>15652</v>
      </c>
    </row>
    <row r="18" spans="1:5" ht="15">
      <c r="A18" s="31" t="s">
        <v>166</v>
      </c>
      <c r="B18" s="31">
        <v>13946</v>
      </c>
      <c r="C18" s="31">
        <v>3000</v>
      </c>
      <c r="D18" s="31"/>
      <c r="E18" s="32">
        <f t="shared" si="0"/>
        <v>16946</v>
      </c>
    </row>
    <row r="19" spans="1:5" ht="15">
      <c r="A19" s="31" t="s">
        <v>184</v>
      </c>
      <c r="B19" s="31">
        <v>5577</v>
      </c>
      <c r="C19" s="31">
        <v>6000</v>
      </c>
      <c r="D19" s="31"/>
      <c r="E19" s="32">
        <f t="shared" si="0"/>
        <v>11577</v>
      </c>
    </row>
    <row r="20" spans="1:5" ht="15">
      <c r="A20" s="31" t="s">
        <v>209</v>
      </c>
      <c r="B20" s="31">
        <v>6670</v>
      </c>
      <c r="C20" s="31">
        <v>6000</v>
      </c>
      <c r="D20" s="31"/>
      <c r="E20" s="32">
        <f t="shared" si="0"/>
        <v>12670</v>
      </c>
    </row>
    <row r="21" spans="1:5" ht="15">
      <c r="A21" s="31" t="s">
        <v>270</v>
      </c>
      <c r="B21" s="31">
        <v>6408</v>
      </c>
      <c r="C21" s="31">
        <v>6000</v>
      </c>
      <c r="D21" s="31"/>
      <c r="E21" s="32">
        <f t="shared" si="0"/>
        <v>12408</v>
      </c>
    </row>
    <row r="22" spans="1:5" ht="15">
      <c r="A22" s="31" t="s">
        <v>304</v>
      </c>
      <c r="B22" s="31">
        <v>2714</v>
      </c>
      <c r="C22" s="31">
        <v>3000</v>
      </c>
      <c r="D22" s="31"/>
      <c r="E22" s="32">
        <f t="shared" si="0"/>
        <v>5714</v>
      </c>
    </row>
    <row r="23" spans="1:5" ht="15">
      <c r="A23" s="31" t="s">
        <v>228</v>
      </c>
      <c r="B23" s="31">
        <v>31819</v>
      </c>
      <c r="C23" s="31">
        <v>6000</v>
      </c>
      <c r="D23" s="31"/>
      <c r="E23" s="32">
        <f t="shared" si="0"/>
        <v>37819</v>
      </c>
    </row>
    <row r="24" spans="1:5" ht="15">
      <c r="A24" s="31" t="s">
        <v>326</v>
      </c>
      <c r="B24" s="31">
        <v>4900</v>
      </c>
      <c r="C24" s="31">
        <v>6000</v>
      </c>
      <c r="D24" s="31"/>
      <c r="E24" s="32">
        <f t="shared" si="0"/>
        <v>10900</v>
      </c>
    </row>
    <row r="25" spans="1:5" ht="15">
      <c r="A25" s="31" t="s">
        <v>365</v>
      </c>
      <c r="B25" s="31">
        <v>1442</v>
      </c>
      <c r="C25" s="31"/>
      <c r="D25" s="31"/>
      <c r="E25" s="32">
        <f t="shared" si="0"/>
        <v>1442</v>
      </c>
    </row>
    <row r="26" spans="1:5" ht="15">
      <c r="A26" s="31" t="s">
        <v>373</v>
      </c>
      <c r="B26" s="31">
        <v>11786</v>
      </c>
      <c r="C26" s="31"/>
      <c r="D26" s="31"/>
      <c r="E26" s="32">
        <f t="shared" si="0"/>
        <v>11786</v>
      </c>
    </row>
    <row r="27" spans="1:5" ht="15">
      <c r="A27" s="31" t="s">
        <v>396</v>
      </c>
      <c r="B27" s="31"/>
      <c r="C27" s="31">
        <v>5000</v>
      </c>
      <c r="D27" s="31"/>
      <c r="E27" s="32">
        <f t="shared" si="0"/>
        <v>5000</v>
      </c>
    </row>
    <row r="28" spans="1:5" ht="15">
      <c r="A28" s="33" t="s">
        <v>470</v>
      </c>
      <c r="B28" s="33">
        <v>2082</v>
      </c>
      <c r="C28" s="31">
        <v>3000</v>
      </c>
      <c r="D28" s="31"/>
      <c r="E28" s="32">
        <f>B28+C28</f>
        <v>5082</v>
      </c>
    </row>
    <row r="29" spans="1:5" ht="15">
      <c r="A29" s="33" t="s">
        <v>477</v>
      </c>
      <c r="B29" s="31"/>
      <c r="C29" s="31"/>
      <c r="D29" s="31"/>
      <c r="E29" s="34">
        <f>SUM(E2:E28)</f>
        <v>465886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石神愛海</dc:creator>
  <cp:keywords/>
  <dc:description/>
  <cp:lastModifiedBy>小泉知貴</cp:lastModifiedBy>
  <dcterms:created xsi:type="dcterms:W3CDTF">2017-03-27T14:32:14Z</dcterms:created>
  <dcterms:modified xsi:type="dcterms:W3CDTF">2017-09-07T13:47:54Z</dcterms:modified>
  <cp:category/>
  <cp:version/>
  <cp:contentType/>
  <cp:contentStatus/>
</cp:coreProperties>
</file>