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エントリー" sheetId="1" r:id="rId1"/>
    <sheet name="参考" sheetId="2" r:id="rId2"/>
  </sheets>
  <definedNames>
    <definedName name="_xlfn.IFERROR" hidden="1">#NAME?</definedName>
    <definedName name="クラス">#REF!</definedName>
    <definedName name="参加クラス">#REF!</definedName>
    <definedName name="参加クラス各料金">#REF!</definedName>
    <definedName name="参加クラス料金表">#REF!</definedName>
    <definedName name="本支店">#REF!</definedName>
  </definedNames>
  <calcPr fullCalcOnLoad="1"/>
</workbook>
</file>

<file path=xl/sharedStrings.xml><?xml version="1.0" encoding="utf-8"?>
<sst xmlns="http://schemas.openxmlformats.org/spreadsheetml/2006/main" count="295" uniqueCount="91">
  <si>
    <t>生年月日</t>
  </si>
  <si>
    <t>氏名</t>
  </si>
  <si>
    <t>ふりがな</t>
  </si>
  <si>
    <t>所属</t>
  </si>
  <si>
    <t>性別</t>
  </si>
  <si>
    <t>年齢</t>
  </si>
  <si>
    <t>競技者登録番号</t>
  </si>
  <si>
    <t>住所</t>
  </si>
  <si>
    <t>電話</t>
  </si>
  <si>
    <t>電子メール</t>
  </si>
  <si>
    <t>男</t>
  </si>
  <si>
    <t>参加クラス</t>
  </si>
  <si>
    <t>プログラム郵送</t>
  </si>
  <si>
    <t>参加費</t>
  </si>
  <si>
    <t>参加費等計</t>
  </si>
  <si>
    <t>必要</t>
  </si>
  <si>
    <t>不要</t>
  </si>
  <si>
    <t>参加クラス料金</t>
  </si>
  <si>
    <t>全角</t>
  </si>
  <si>
    <t>ひらがな</t>
  </si>
  <si>
    <t>選択</t>
  </si>
  <si>
    <t>西暦
(yyyy/mm/dd)</t>
  </si>
  <si>
    <t>自動</t>
  </si>
  <si>
    <t>xxx-xx-xxx</t>
  </si>
  <si>
    <t>半角数字</t>
  </si>
  <si>
    <t>半角英数字</t>
  </si>
  <si>
    <t>例</t>
  </si>
  <si>
    <t>大阪　太郎</t>
  </si>
  <si>
    <t>おおさかたろう</t>
  </si>
  <si>
    <t>クラブ大阪</t>
  </si>
  <si>
    <t>M35A</t>
  </si>
  <si>
    <t>W35A</t>
  </si>
  <si>
    <t>W50A</t>
  </si>
  <si>
    <t>M50A</t>
  </si>
  <si>
    <t>M65A</t>
  </si>
  <si>
    <t>W65A</t>
  </si>
  <si>
    <t>M75A</t>
  </si>
  <si>
    <t>M15A</t>
  </si>
  <si>
    <t>W15A</t>
  </si>
  <si>
    <t>大阪府吹田市＊＊＊</t>
  </si>
  <si>
    <t>(3) パークO招待</t>
  </si>
  <si>
    <t>osaka@aaa.com</t>
  </si>
  <si>
    <t>osaka@aaa.com</t>
  </si>
  <si>
    <t>MF</t>
  </si>
  <si>
    <t>WF</t>
  </si>
  <si>
    <t>MA(一般)</t>
  </si>
  <si>
    <t>MA(学生)</t>
  </si>
  <si>
    <t>WA(一般)</t>
  </si>
  <si>
    <t>WA(学生)</t>
  </si>
  <si>
    <t>B(一般)</t>
  </si>
  <si>
    <t>B(学生)</t>
  </si>
  <si>
    <t>N(一般)</t>
  </si>
  <si>
    <t>G(一般)</t>
  </si>
  <si>
    <t>G(学生)</t>
  </si>
  <si>
    <t>N(学生)</t>
  </si>
  <si>
    <t>111-22-333</t>
  </si>
  <si>
    <t>111-22-333</t>
  </si>
  <si>
    <t>全角または半角英数字</t>
  </si>
  <si>
    <t>06-1234-0000</t>
  </si>
  <si>
    <t>06-1234-0000</t>
  </si>
  <si>
    <t>おおさかたろう</t>
  </si>
  <si>
    <t>小計</t>
  </si>
  <si>
    <r>
      <t xml:space="preserve">2017年度 日本学生オリエンテーリング選手権大会
スプリント競技部門　関西地区代表選考会
兼 パークOツアー in 関西 2017 関西学連大会  </t>
    </r>
    <r>
      <rPr>
        <b/>
        <u val="single"/>
        <sz val="16"/>
        <color indexed="8"/>
        <rFont val="ＭＳ Ｐゴシック"/>
        <family val="3"/>
      </rPr>
      <t>参加申込書</t>
    </r>
  </si>
  <si>
    <t>書式に従って記入してください。</t>
  </si>
  <si>
    <t>リストから選択してください。</t>
  </si>
  <si>
    <t>自動計算・表示されます。</t>
  </si>
  <si>
    <t>※参加料等の振替・振込手数料は送金者の負担とします。</t>
  </si>
  <si>
    <t>※申込書に記載の個人情報は、本大会の運営目的（スタートリスト、記録のwebサイト掲載を含む）以外には使用いたしません。</t>
  </si>
  <si>
    <r>
      <t>※お手数をおかけしますが、</t>
    </r>
    <r>
      <rPr>
        <b/>
        <sz val="13"/>
        <color indexed="10"/>
        <rFont val="ＭＳ Ｐゴシック"/>
        <family val="3"/>
      </rPr>
      <t>パークO年間申込（すでにお済の方、本大会で申し込む方どちらも）、パークO招待の方</t>
    </r>
    <r>
      <rPr>
        <sz val="13"/>
        <color indexed="8"/>
        <rFont val="ＭＳ Ｐゴシック"/>
        <family val="3"/>
      </rPr>
      <t>は</t>
    </r>
    <r>
      <rPr>
        <b/>
        <sz val="13"/>
        <color indexed="62"/>
        <rFont val="ＭＳ Ｐゴシック"/>
        <family val="3"/>
      </rPr>
      <t>下方の専用フォーム</t>
    </r>
    <r>
      <rPr>
        <sz val="13"/>
        <color indexed="8"/>
        <rFont val="ＭＳ Ｐゴシック"/>
        <family val="3"/>
      </rPr>
      <t>にご記入ください。</t>
    </r>
  </si>
  <si>
    <r>
      <t>※</t>
    </r>
    <r>
      <rPr>
        <b/>
        <sz val="13"/>
        <color indexed="10"/>
        <rFont val="ＭＳ Ｐゴシック"/>
        <family val="3"/>
      </rPr>
      <t>パークO年間申込（すでにお済の方、本大会で申し込む方）、パークO招待の方</t>
    </r>
    <r>
      <rPr>
        <sz val="13"/>
        <color indexed="8"/>
        <rFont val="ＭＳ Ｐゴシック"/>
        <family val="3"/>
      </rPr>
      <t>は</t>
    </r>
    <r>
      <rPr>
        <b/>
        <sz val="13"/>
        <color indexed="62"/>
        <rFont val="ＭＳ Ｐゴシック"/>
        <family val="3"/>
      </rPr>
      <t>下の専用フォーム(1)～(3)</t>
    </r>
    <r>
      <rPr>
        <sz val="13"/>
        <color indexed="8"/>
        <rFont val="ＭＳ Ｐゴシック"/>
        <family val="3"/>
      </rPr>
      <t>にご記入ください。</t>
    </r>
  </si>
  <si>
    <t>申込代表者</t>
  </si>
  <si>
    <t>氏名</t>
  </si>
  <si>
    <t>住所</t>
  </si>
  <si>
    <t>ふりがな</t>
  </si>
  <si>
    <t>所属</t>
  </si>
  <si>
    <t>電話番号</t>
  </si>
  <si>
    <t>電子メール</t>
  </si>
  <si>
    <t>プログラム郵送料金</t>
  </si>
  <si>
    <t xml:space="preserve">(1) すでに年間申込済 </t>
  </si>
  <si>
    <t xml:space="preserve">(2) 本大会で年間申込を希望 </t>
  </si>
  <si>
    <t>すでに年間申込済　</t>
  </si>
  <si>
    <t>参加料無料</t>
  </si>
  <si>
    <t>本大会で年間申込を希望　</t>
  </si>
  <si>
    <t>一般：7500円、学生：5500円</t>
  </si>
  <si>
    <t>パークO招待　</t>
  </si>
  <si>
    <t>参加料無料</t>
  </si>
  <si>
    <t>振込額合計</t>
  </si>
  <si>
    <t>振込日</t>
  </si>
  <si>
    <t>振込金融機関</t>
  </si>
  <si>
    <r>
      <rPr>
        <b/>
        <u val="single"/>
        <sz val="14"/>
        <color indexed="62"/>
        <rFont val="ＭＳ Ｐゴシック"/>
        <family val="3"/>
      </rPr>
      <t>送信先</t>
    </r>
    <r>
      <rPr>
        <sz val="14"/>
        <color indexed="62"/>
        <rFont val="ＭＳ Ｐゴシック"/>
        <family val="3"/>
      </rPr>
      <t xml:space="preserve">： </t>
    </r>
    <r>
      <rPr>
        <b/>
        <sz val="14"/>
        <color indexed="10"/>
        <rFont val="ＭＳ Ｐゴシック"/>
        <family val="3"/>
      </rPr>
      <t>kansaisprint@gmail.com</t>
    </r>
  </si>
  <si>
    <r>
      <rPr>
        <b/>
        <u val="single"/>
        <sz val="14"/>
        <color indexed="62"/>
        <rFont val="ＭＳ Ｐゴシック"/>
        <family val="3"/>
      </rPr>
      <t>期限</t>
    </r>
    <r>
      <rPr>
        <sz val="14"/>
        <color indexed="62"/>
        <rFont val="ＭＳ Ｐゴシック"/>
        <family val="3"/>
      </rPr>
      <t xml:space="preserve">： </t>
    </r>
    <r>
      <rPr>
        <b/>
        <sz val="14"/>
        <color indexed="10"/>
        <rFont val="ＭＳ Ｐゴシック"/>
        <family val="3"/>
      </rPr>
      <t>7月3日(月)</t>
    </r>
    <r>
      <rPr>
        <b/>
        <sz val="14"/>
        <color indexed="8"/>
        <rFont val="ＭＳ Ｐゴシック"/>
        <family val="3"/>
      </rPr>
      <t xml:space="preserve"> </t>
    </r>
    <r>
      <rPr>
        <b/>
        <sz val="14"/>
        <color indexed="62"/>
        <rFont val="ＭＳ Ｐゴシック"/>
        <family val="3"/>
      </rPr>
      <t>送信・消印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</si>
</sst>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u val="single"/>
      <sz val="14"/>
      <color indexed="62"/>
      <name val="ＭＳ Ｐゴシック"/>
      <family val="3"/>
    </font>
    <font>
      <sz val="14"/>
      <color indexed="62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8"/>
      <name val="Calibri"/>
      <family val="3"/>
    </font>
    <font>
      <sz val="11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 vertical="center"/>
    </xf>
    <xf numFmtId="0" fontId="36" fillId="3" borderId="10" xfId="43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36" fillId="0" borderId="10" xfId="43" applyFill="1" applyBorder="1" applyAlignment="1">
      <alignment vertical="center"/>
    </xf>
    <xf numFmtId="0" fontId="0" fillId="0" borderId="0" xfId="0" applyFill="1" applyAlignment="1">
      <alignment vertical="center"/>
    </xf>
    <xf numFmtId="0" fontId="50" fillId="3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1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0" fillId="10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23" borderId="20" xfId="0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aka@aaa.com" TargetMode="External" /><Relationship Id="rId2" Type="http://schemas.openxmlformats.org/officeDocument/2006/relationships/hyperlink" Target="mailto:osaka@aaa.com" TargetMode="External" /><Relationship Id="rId3" Type="http://schemas.openxmlformats.org/officeDocument/2006/relationships/hyperlink" Target="mailto:osaka@aaa.com" TargetMode="External" /><Relationship Id="rId4" Type="http://schemas.openxmlformats.org/officeDocument/2006/relationships/hyperlink" Target="mailto:osaka@aaa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2"/>
  <sheetViews>
    <sheetView tabSelected="1" zoomScale="70" zoomScaleNormal="70" zoomScalePageLayoutView="0" workbookViewId="0" topLeftCell="J1">
      <selection activeCell="Q7" sqref="Q7"/>
    </sheetView>
  </sheetViews>
  <sheetFormatPr defaultColWidth="9.140625" defaultRowHeight="15"/>
  <cols>
    <col min="1" max="1" width="4.140625" style="0" customWidth="1"/>
    <col min="2" max="2" width="13.140625" style="0" customWidth="1"/>
    <col min="3" max="3" width="13.8515625" style="0" customWidth="1"/>
    <col min="4" max="4" width="14.57421875" style="0" customWidth="1"/>
    <col min="5" max="5" width="9.00390625" style="26" customWidth="1"/>
    <col min="6" max="6" width="13.421875" style="0" customWidth="1"/>
    <col min="7" max="7" width="10.421875" style="0" hidden="1" customWidth="1"/>
    <col min="8" max="8" width="8.421875" style="26" customWidth="1"/>
    <col min="9" max="9" width="14.421875" style="26" customWidth="1"/>
    <col min="10" max="10" width="27.7109375" style="0" customWidth="1"/>
    <col min="11" max="11" width="14.421875" style="0" customWidth="1"/>
    <col min="12" max="12" width="26.140625" style="0" customWidth="1"/>
    <col min="13" max="13" width="9.57421875" style="26" customWidth="1"/>
    <col min="14" max="14" width="12.8515625" style="26" customWidth="1"/>
    <col min="15" max="15" width="13.8515625" style="0" customWidth="1"/>
    <col min="16" max="16" width="13.421875" style="0" customWidth="1"/>
    <col min="17" max="17" width="10.57421875" style="0" customWidth="1"/>
    <col min="19" max="29" width="0" style="0" hidden="1" customWidth="1"/>
  </cols>
  <sheetData>
    <row r="2" spans="2:8" ht="78" customHeight="1">
      <c r="B2" s="53" t="s">
        <v>62</v>
      </c>
      <c r="C2" s="54"/>
      <c r="D2" s="54"/>
      <c r="E2" s="54"/>
      <c r="F2" s="55"/>
      <c r="G2" s="55"/>
      <c r="H2" s="55"/>
    </row>
    <row r="4" ht="14.25" thickBot="1">
      <c r="B4" t="s">
        <v>70</v>
      </c>
    </row>
    <row r="5" spans="2:26" ht="13.5">
      <c r="B5" s="42" t="s">
        <v>71</v>
      </c>
      <c r="C5" s="42" t="s">
        <v>73</v>
      </c>
      <c r="D5" s="42" t="s">
        <v>74</v>
      </c>
      <c r="E5" s="57" t="s">
        <v>72</v>
      </c>
      <c r="F5" s="57"/>
      <c r="G5" s="57"/>
      <c r="H5" s="57"/>
      <c r="I5" s="57"/>
      <c r="J5" s="42" t="s">
        <v>75</v>
      </c>
      <c r="K5" s="59" t="s">
        <v>76</v>
      </c>
      <c r="L5" s="59"/>
      <c r="N5" s="46" t="s">
        <v>86</v>
      </c>
      <c r="O5" s="47" t="s">
        <v>87</v>
      </c>
      <c r="P5" s="48" t="s">
        <v>88</v>
      </c>
      <c r="S5" s="2" t="s">
        <v>11</v>
      </c>
      <c r="T5" s="2" t="s">
        <v>17</v>
      </c>
      <c r="V5" s="2" t="s">
        <v>11</v>
      </c>
      <c r="W5" s="2" t="s">
        <v>17</v>
      </c>
      <c r="Y5" s="2" t="s">
        <v>11</v>
      </c>
      <c r="Z5" s="2" t="s">
        <v>17</v>
      </c>
    </row>
    <row r="6" spans="2:26" ht="14.25" thickBot="1">
      <c r="B6" s="2"/>
      <c r="C6" s="2"/>
      <c r="D6" s="2"/>
      <c r="E6" s="56"/>
      <c r="F6" s="56"/>
      <c r="G6" s="56"/>
      <c r="H6" s="56"/>
      <c r="I6" s="56"/>
      <c r="J6" s="2"/>
      <c r="K6" s="58"/>
      <c r="L6" s="58"/>
      <c r="N6" s="50">
        <f>Q60+Q73+Q83+Q93</f>
        <v>0</v>
      </c>
      <c r="O6" s="49"/>
      <c r="P6" s="45"/>
      <c r="S6" s="2" t="s">
        <v>45</v>
      </c>
      <c r="T6" s="2">
        <v>2000</v>
      </c>
      <c r="V6" s="2" t="s">
        <v>45</v>
      </c>
      <c r="W6" s="2">
        <v>0</v>
      </c>
      <c r="Y6" s="2" t="s">
        <v>45</v>
      </c>
      <c r="Z6" s="2">
        <v>7500</v>
      </c>
    </row>
    <row r="7" spans="19:26" ht="13.5">
      <c r="S7" s="2" t="s">
        <v>46</v>
      </c>
      <c r="T7" s="2">
        <v>2000</v>
      </c>
      <c r="V7" s="2" t="s">
        <v>46</v>
      </c>
      <c r="W7" s="2">
        <v>0</v>
      </c>
      <c r="Y7" s="2" t="s">
        <v>46</v>
      </c>
      <c r="Z7" s="2">
        <v>5500</v>
      </c>
    </row>
    <row r="8" spans="14:26" ht="17.25">
      <c r="N8" s="51" t="s">
        <v>89</v>
      </c>
      <c r="S8" s="2" t="s">
        <v>47</v>
      </c>
      <c r="T8" s="2">
        <v>2000</v>
      </c>
      <c r="V8" s="2" t="s">
        <v>47</v>
      </c>
      <c r="W8" s="2">
        <v>0</v>
      </c>
      <c r="Y8" s="2" t="s">
        <v>47</v>
      </c>
      <c r="Z8" s="2">
        <v>7500</v>
      </c>
    </row>
    <row r="9" spans="3:28" ht="13.5">
      <c r="C9" s="39"/>
      <c r="D9" t="s">
        <v>63</v>
      </c>
      <c r="S9" s="2" t="s">
        <v>48</v>
      </c>
      <c r="T9" s="2">
        <v>2000</v>
      </c>
      <c r="V9" s="2" t="s">
        <v>48</v>
      </c>
      <c r="W9" s="2">
        <v>0</v>
      </c>
      <c r="Y9" s="2" t="s">
        <v>48</v>
      </c>
      <c r="Z9" s="2">
        <v>5500</v>
      </c>
      <c r="AB9" t="s">
        <v>12</v>
      </c>
    </row>
    <row r="10" spans="3:29" ht="17.25">
      <c r="C10" s="38"/>
      <c r="D10" t="s">
        <v>64</v>
      </c>
      <c r="N10" s="52" t="s">
        <v>90</v>
      </c>
      <c r="S10" s="2" t="s">
        <v>30</v>
      </c>
      <c r="T10" s="2">
        <v>2000</v>
      </c>
      <c r="V10" s="2" t="s">
        <v>30</v>
      </c>
      <c r="W10" s="2">
        <v>0</v>
      </c>
      <c r="Y10" s="2" t="s">
        <v>30</v>
      </c>
      <c r="Z10" s="2">
        <v>7500</v>
      </c>
      <c r="AB10" s="2" t="s">
        <v>15</v>
      </c>
      <c r="AC10" s="2">
        <v>200</v>
      </c>
    </row>
    <row r="11" spans="3:29" ht="13.5">
      <c r="C11" s="40"/>
      <c r="D11" t="s">
        <v>65</v>
      </c>
      <c r="F11" s="6"/>
      <c r="G11" s="6"/>
      <c r="J11" s="6"/>
      <c r="S11" s="2" t="s">
        <v>31</v>
      </c>
      <c r="T11" s="2">
        <v>2000</v>
      </c>
      <c r="V11" s="2" t="s">
        <v>31</v>
      </c>
      <c r="W11" s="2">
        <v>0</v>
      </c>
      <c r="Y11" s="2" t="s">
        <v>31</v>
      </c>
      <c r="Z11" s="2">
        <v>7500</v>
      </c>
      <c r="AB11" s="2" t="s">
        <v>16</v>
      </c>
      <c r="AC11" s="2">
        <v>0</v>
      </c>
    </row>
    <row r="12" spans="3:26" ht="13.5">
      <c r="C12" s="18"/>
      <c r="F12" s="21"/>
      <c r="G12" s="21"/>
      <c r="J12" s="21"/>
      <c r="S12" s="2" t="s">
        <v>33</v>
      </c>
      <c r="T12" s="2">
        <v>2000</v>
      </c>
      <c r="V12" s="2" t="s">
        <v>33</v>
      </c>
      <c r="W12" s="2">
        <v>0</v>
      </c>
      <c r="Y12" s="2" t="s">
        <v>33</v>
      </c>
      <c r="Z12" s="2">
        <v>7500</v>
      </c>
    </row>
    <row r="13" spans="3:26" ht="15">
      <c r="C13" s="41" t="s">
        <v>68</v>
      </c>
      <c r="S13" s="2" t="s">
        <v>32</v>
      </c>
      <c r="T13" s="2">
        <v>2000</v>
      </c>
      <c r="V13" s="2" t="s">
        <v>32</v>
      </c>
      <c r="W13" s="2">
        <v>0</v>
      </c>
      <c r="Y13" s="2" t="s">
        <v>32</v>
      </c>
      <c r="Z13" s="2">
        <v>7500</v>
      </c>
    </row>
    <row r="14" spans="3:26" ht="13.5">
      <c r="C14" t="s">
        <v>66</v>
      </c>
      <c r="S14" s="2" t="s">
        <v>34</v>
      </c>
      <c r="T14" s="2">
        <v>2000</v>
      </c>
      <c r="V14" s="2" t="s">
        <v>34</v>
      </c>
      <c r="W14" s="2">
        <v>0</v>
      </c>
      <c r="Y14" s="2" t="s">
        <v>34</v>
      </c>
      <c r="Z14" s="2">
        <v>7500</v>
      </c>
    </row>
    <row r="15" spans="3:26" ht="13.5">
      <c r="C15" t="s">
        <v>67</v>
      </c>
      <c r="S15" s="2" t="s">
        <v>35</v>
      </c>
      <c r="T15" s="2">
        <v>2000</v>
      </c>
      <c r="V15" s="2" t="s">
        <v>35</v>
      </c>
      <c r="W15" s="2">
        <v>0</v>
      </c>
      <c r="Y15" s="2" t="s">
        <v>35</v>
      </c>
      <c r="Z15" s="2">
        <v>7500</v>
      </c>
    </row>
    <row r="16" spans="19:26" ht="13.5">
      <c r="S16" s="2" t="s">
        <v>36</v>
      </c>
      <c r="T16" s="2">
        <v>2000</v>
      </c>
      <c r="V16" s="2" t="s">
        <v>36</v>
      </c>
      <c r="W16" s="2">
        <v>0</v>
      </c>
      <c r="Y16" s="2" t="s">
        <v>36</v>
      </c>
      <c r="Z16" s="2">
        <v>7500</v>
      </c>
    </row>
    <row r="17" spans="1:26" ht="13.5">
      <c r="A17" s="4"/>
      <c r="B17" s="25" t="s">
        <v>1</v>
      </c>
      <c r="C17" s="25" t="s">
        <v>2</v>
      </c>
      <c r="D17" s="25" t="s">
        <v>3</v>
      </c>
      <c r="E17" s="25" t="s">
        <v>4</v>
      </c>
      <c r="F17" s="25" t="s">
        <v>0</v>
      </c>
      <c r="G17" s="25"/>
      <c r="H17" s="25" t="s">
        <v>5</v>
      </c>
      <c r="I17" s="25" t="s">
        <v>6</v>
      </c>
      <c r="J17" s="25" t="s">
        <v>7</v>
      </c>
      <c r="K17" s="25" t="s">
        <v>8</v>
      </c>
      <c r="L17" s="25" t="s">
        <v>9</v>
      </c>
      <c r="M17" s="25" t="s">
        <v>11</v>
      </c>
      <c r="N17" s="25" t="s">
        <v>12</v>
      </c>
      <c r="O17" s="25" t="s">
        <v>13</v>
      </c>
      <c r="P17" s="25" t="s">
        <v>12</v>
      </c>
      <c r="Q17" s="25" t="s">
        <v>14</v>
      </c>
      <c r="S17" s="2" t="s">
        <v>37</v>
      </c>
      <c r="T17" s="2">
        <v>2000</v>
      </c>
      <c r="V17" s="2" t="s">
        <v>37</v>
      </c>
      <c r="W17" s="2">
        <v>0</v>
      </c>
      <c r="Y17" s="2" t="s">
        <v>37</v>
      </c>
      <c r="Z17" s="2">
        <v>5500</v>
      </c>
    </row>
    <row r="18" spans="1:26" ht="33.75" customHeight="1">
      <c r="A18" s="4"/>
      <c r="B18" s="24" t="s">
        <v>18</v>
      </c>
      <c r="C18" s="24" t="s">
        <v>19</v>
      </c>
      <c r="D18" s="9" t="s">
        <v>57</v>
      </c>
      <c r="E18" s="23" t="s">
        <v>20</v>
      </c>
      <c r="F18" s="9" t="s">
        <v>21</v>
      </c>
      <c r="G18" s="4"/>
      <c r="H18" s="14" t="s">
        <v>22</v>
      </c>
      <c r="I18" s="24" t="s">
        <v>23</v>
      </c>
      <c r="J18" s="24" t="s">
        <v>18</v>
      </c>
      <c r="K18" s="9" t="s">
        <v>24</v>
      </c>
      <c r="L18" s="24" t="s">
        <v>25</v>
      </c>
      <c r="M18" s="12" t="s">
        <v>20</v>
      </c>
      <c r="N18" s="23" t="s">
        <v>20</v>
      </c>
      <c r="O18" s="14" t="s">
        <v>22</v>
      </c>
      <c r="P18" s="14" t="s">
        <v>22</v>
      </c>
      <c r="Q18" s="35" t="s">
        <v>22</v>
      </c>
      <c r="S18" s="2" t="s">
        <v>38</v>
      </c>
      <c r="T18" s="2">
        <v>2000</v>
      </c>
      <c r="V18" s="2" t="s">
        <v>38</v>
      </c>
      <c r="W18" s="2">
        <v>0</v>
      </c>
      <c r="Y18" s="2" t="s">
        <v>38</v>
      </c>
      <c r="Z18" s="2">
        <v>5500</v>
      </c>
    </row>
    <row r="19" spans="1:29" s="18" customFormat="1" ht="13.5">
      <c r="A19" s="13" t="s">
        <v>26</v>
      </c>
      <c r="B19" s="15" t="s">
        <v>27</v>
      </c>
      <c r="C19" s="15" t="s">
        <v>28</v>
      </c>
      <c r="D19" s="15" t="s">
        <v>29</v>
      </c>
      <c r="E19" s="13" t="s">
        <v>10</v>
      </c>
      <c r="F19" s="16">
        <v>28819</v>
      </c>
      <c r="G19" s="16">
        <v>43190</v>
      </c>
      <c r="H19" s="27">
        <f>G19-F19</f>
        <v>14371</v>
      </c>
      <c r="I19" s="13" t="s">
        <v>56</v>
      </c>
      <c r="J19" s="15" t="s">
        <v>39</v>
      </c>
      <c r="K19" s="15" t="s">
        <v>59</v>
      </c>
      <c r="L19" s="17" t="s">
        <v>42</v>
      </c>
      <c r="M19" s="13" t="s">
        <v>45</v>
      </c>
      <c r="N19" s="13" t="s">
        <v>15</v>
      </c>
      <c r="O19" s="15">
        <f>IF(ISERROR(VLOOKUP(M19,$S$6:$T$26,2,0)),0,VLOOKUP(M19,$S$6:$T$26,2,0))</f>
        <v>2000</v>
      </c>
      <c r="P19" s="15">
        <f>IF(ISERROR(VLOOKUP(N19,$AB$10:$AC$11,2,0)),0,VLOOKUP(N19,$AB$10:$AC$11,2,0))</f>
        <v>200</v>
      </c>
      <c r="Q19" s="15">
        <f aca="true" t="shared" si="0" ref="Q19:Q59">O19+P19</f>
        <v>2200</v>
      </c>
      <c r="S19" s="2" t="s">
        <v>43</v>
      </c>
      <c r="T19" s="2">
        <v>1500</v>
      </c>
      <c r="U19"/>
      <c r="V19" s="2" t="s">
        <v>43</v>
      </c>
      <c r="W19" s="2">
        <v>0</v>
      </c>
      <c r="X19"/>
      <c r="Y19" s="2" t="s">
        <v>43</v>
      </c>
      <c r="Z19" s="2">
        <v>5500</v>
      </c>
      <c r="AA19"/>
      <c r="AB19"/>
      <c r="AC19"/>
    </row>
    <row r="20" spans="1:26" ht="13.5">
      <c r="A20" s="4">
        <v>1</v>
      </c>
      <c r="B20" s="7"/>
      <c r="C20" s="7"/>
      <c r="D20" s="7"/>
      <c r="E20" s="23"/>
      <c r="F20" s="10"/>
      <c r="G20" s="16">
        <v>43190</v>
      </c>
      <c r="H20" s="34">
        <f>IF(F20="","",G20-F20)</f>
      </c>
      <c r="I20" s="24"/>
      <c r="J20" s="7"/>
      <c r="K20" s="7"/>
      <c r="L20" s="11"/>
      <c r="M20" s="23"/>
      <c r="N20" s="23"/>
      <c r="O20" s="8">
        <f aca="true" t="shared" si="1" ref="O20:O59">IF(ISERROR(VLOOKUP(M20,$S$6:$T$26,2,0)),0,VLOOKUP(M20,$S$6:$T$26,2,0))</f>
        <v>0</v>
      </c>
      <c r="P20" s="8">
        <f aca="true" t="shared" si="2" ref="P20:P59">IF(ISERROR(VLOOKUP(N20,$AB$10:$AC$11,2,0)),0,VLOOKUP(N20,$AB$10:$AC$11,2,0))</f>
        <v>0</v>
      </c>
      <c r="Q20" s="36">
        <f t="shared" si="0"/>
        <v>0</v>
      </c>
      <c r="S20" s="2" t="s">
        <v>44</v>
      </c>
      <c r="T20" s="2">
        <v>1500</v>
      </c>
      <c r="V20" s="2" t="s">
        <v>44</v>
      </c>
      <c r="W20" s="2">
        <v>0</v>
      </c>
      <c r="Y20" s="2" t="s">
        <v>44</v>
      </c>
      <c r="Z20" s="2">
        <v>5500</v>
      </c>
    </row>
    <row r="21" spans="1:26" ht="13.5">
      <c r="A21" s="4">
        <v>2</v>
      </c>
      <c r="B21" s="7"/>
      <c r="C21" s="7"/>
      <c r="D21" s="7"/>
      <c r="E21" s="23"/>
      <c r="F21" s="10"/>
      <c r="G21" s="16">
        <v>43190</v>
      </c>
      <c r="H21" s="34">
        <f aca="true" t="shared" si="3" ref="H21:H59">IF(F21="","",G21-F21)</f>
      </c>
      <c r="I21" s="24"/>
      <c r="J21" s="7"/>
      <c r="K21" s="7"/>
      <c r="L21" s="11"/>
      <c r="M21" s="23"/>
      <c r="N21" s="23"/>
      <c r="O21" s="8">
        <f t="shared" si="1"/>
        <v>0</v>
      </c>
      <c r="P21" s="8">
        <f t="shared" si="2"/>
        <v>0</v>
      </c>
      <c r="Q21" s="36">
        <f t="shared" si="0"/>
        <v>0</v>
      </c>
      <c r="S21" s="2" t="s">
        <v>49</v>
      </c>
      <c r="T21" s="2">
        <v>2000</v>
      </c>
      <c r="V21" s="2" t="s">
        <v>49</v>
      </c>
      <c r="W21" s="2">
        <v>0</v>
      </c>
      <c r="Y21" s="2" t="s">
        <v>49</v>
      </c>
      <c r="Z21" s="2">
        <v>7500</v>
      </c>
    </row>
    <row r="22" spans="1:26" ht="13.5">
      <c r="A22" s="4">
        <v>3</v>
      </c>
      <c r="B22" s="7"/>
      <c r="C22" s="7"/>
      <c r="D22" s="7"/>
      <c r="E22" s="23"/>
      <c r="F22" s="10"/>
      <c r="G22" s="16">
        <v>43190</v>
      </c>
      <c r="H22" s="34">
        <f t="shared" si="3"/>
      </c>
      <c r="I22" s="24"/>
      <c r="J22" s="7"/>
      <c r="K22" s="7"/>
      <c r="L22" s="11"/>
      <c r="M22" s="23"/>
      <c r="N22" s="23"/>
      <c r="O22" s="8">
        <f t="shared" si="1"/>
        <v>0</v>
      </c>
      <c r="P22" s="8">
        <f t="shared" si="2"/>
        <v>0</v>
      </c>
      <c r="Q22" s="36">
        <f t="shared" si="0"/>
        <v>0</v>
      </c>
      <c r="S22" s="2" t="s">
        <v>50</v>
      </c>
      <c r="T22" s="2">
        <v>2000</v>
      </c>
      <c r="V22" s="2" t="s">
        <v>50</v>
      </c>
      <c r="W22" s="2">
        <v>0</v>
      </c>
      <c r="Y22" s="2" t="s">
        <v>50</v>
      </c>
      <c r="Z22" s="2">
        <v>5500</v>
      </c>
    </row>
    <row r="23" spans="1:26" ht="13.5">
      <c r="A23" s="4">
        <v>4</v>
      </c>
      <c r="B23" s="7"/>
      <c r="C23" s="7"/>
      <c r="D23" s="7"/>
      <c r="E23" s="23"/>
      <c r="F23" s="10"/>
      <c r="G23" s="16">
        <v>43190</v>
      </c>
      <c r="H23" s="34">
        <f t="shared" si="3"/>
      </c>
      <c r="I23" s="24"/>
      <c r="J23" s="7"/>
      <c r="K23" s="7"/>
      <c r="L23" s="11"/>
      <c r="M23" s="23"/>
      <c r="N23" s="23"/>
      <c r="O23" s="8">
        <f t="shared" si="1"/>
        <v>0</v>
      </c>
      <c r="P23" s="8">
        <f t="shared" si="2"/>
        <v>0</v>
      </c>
      <c r="Q23" s="36">
        <f t="shared" si="0"/>
        <v>0</v>
      </c>
      <c r="S23" s="2" t="s">
        <v>51</v>
      </c>
      <c r="T23" s="2">
        <v>2000</v>
      </c>
      <c r="V23" s="2" t="s">
        <v>51</v>
      </c>
      <c r="W23" s="2">
        <v>0</v>
      </c>
      <c r="Y23" s="2" t="s">
        <v>51</v>
      </c>
      <c r="Z23" s="2">
        <v>7500</v>
      </c>
    </row>
    <row r="24" spans="1:26" ht="13.5">
      <c r="A24" s="4">
        <v>5</v>
      </c>
      <c r="B24" s="7"/>
      <c r="C24" s="7"/>
      <c r="D24" s="7"/>
      <c r="E24" s="23"/>
      <c r="F24" s="10"/>
      <c r="G24" s="16">
        <v>43190</v>
      </c>
      <c r="H24" s="34">
        <f t="shared" si="3"/>
      </c>
      <c r="I24" s="24"/>
      <c r="J24" s="7"/>
      <c r="K24" s="7"/>
      <c r="L24" s="11"/>
      <c r="M24" s="23"/>
      <c r="N24" s="23"/>
      <c r="O24" s="8">
        <f t="shared" si="1"/>
        <v>0</v>
      </c>
      <c r="P24" s="8">
        <f t="shared" si="2"/>
        <v>0</v>
      </c>
      <c r="Q24" s="36">
        <f t="shared" si="0"/>
        <v>0</v>
      </c>
      <c r="S24" s="2" t="s">
        <v>54</v>
      </c>
      <c r="T24" s="2">
        <v>2000</v>
      </c>
      <c r="V24" s="2" t="s">
        <v>54</v>
      </c>
      <c r="W24" s="2">
        <v>0</v>
      </c>
      <c r="Y24" s="2" t="s">
        <v>54</v>
      </c>
      <c r="Z24" s="2">
        <v>5500</v>
      </c>
    </row>
    <row r="25" spans="1:26" ht="13.5">
      <c r="A25" s="4">
        <v>6</v>
      </c>
      <c r="B25" s="7"/>
      <c r="C25" s="7"/>
      <c r="D25" s="7"/>
      <c r="E25" s="23"/>
      <c r="F25" s="10"/>
      <c r="G25" s="16">
        <v>43190</v>
      </c>
      <c r="H25" s="34">
        <f t="shared" si="3"/>
      </c>
      <c r="I25" s="24"/>
      <c r="J25" s="7"/>
      <c r="K25" s="7"/>
      <c r="L25" s="11"/>
      <c r="M25" s="23"/>
      <c r="N25" s="23"/>
      <c r="O25" s="8">
        <f t="shared" si="1"/>
        <v>0</v>
      </c>
      <c r="P25" s="8">
        <f t="shared" si="2"/>
        <v>0</v>
      </c>
      <c r="Q25" s="36">
        <f t="shared" si="0"/>
        <v>0</v>
      </c>
      <c r="S25" s="2" t="s">
        <v>52</v>
      </c>
      <c r="T25" s="2">
        <v>2000</v>
      </c>
      <c r="V25" s="2" t="s">
        <v>52</v>
      </c>
      <c r="W25" s="2">
        <v>0</v>
      </c>
      <c r="Y25" s="2" t="s">
        <v>52</v>
      </c>
      <c r="Z25" s="2">
        <v>7500</v>
      </c>
    </row>
    <row r="26" spans="1:26" ht="13.5">
      <c r="A26" s="4">
        <v>7</v>
      </c>
      <c r="B26" s="7"/>
      <c r="C26" s="7"/>
      <c r="D26" s="7"/>
      <c r="E26" s="23"/>
      <c r="F26" s="10"/>
      <c r="G26" s="16">
        <v>43190</v>
      </c>
      <c r="H26" s="34">
        <f t="shared" si="3"/>
      </c>
      <c r="I26" s="24"/>
      <c r="J26" s="7"/>
      <c r="K26" s="7"/>
      <c r="L26" s="11"/>
      <c r="M26" s="23"/>
      <c r="N26" s="23"/>
      <c r="O26" s="8">
        <f t="shared" si="1"/>
        <v>0</v>
      </c>
      <c r="P26" s="8">
        <f t="shared" si="2"/>
        <v>0</v>
      </c>
      <c r="Q26" s="36">
        <f t="shared" si="0"/>
        <v>0</v>
      </c>
      <c r="S26" s="15" t="s">
        <v>53</v>
      </c>
      <c r="T26" s="15">
        <v>2000</v>
      </c>
      <c r="V26" s="15" t="s">
        <v>53</v>
      </c>
      <c r="W26" s="2">
        <v>0</v>
      </c>
      <c r="Y26" s="15" t="s">
        <v>53</v>
      </c>
      <c r="Z26" s="15">
        <v>5500</v>
      </c>
    </row>
    <row r="27" spans="1:17" ht="13.5">
      <c r="A27" s="4">
        <v>8</v>
      </c>
      <c r="B27" s="7"/>
      <c r="C27" s="7"/>
      <c r="D27" s="7"/>
      <c r="E27" s="23"/>
      <c r="F27" s="10"/>
      <c r="G27" s="16">
        <v>43190</v>
      </c>
      <c r="H27" s="34">
        <f t="shared" si="3"/>
      </c>
      <c r="I27" s="24"/>
      <c r="J27" s="7"/>
      <c r="K27" s="7"/>
      <c r="L27" s="11"/>
      <c r="M27" s="23"/>
      <c r="N27" s="23"/>
      <c r="O27" s="8">
        <f t="shared" si="1"/>
        <v>0</v>
      </c>
      <c r="P27" s="8">
        <f t="shared" si="2"/>
        <v>0</v>
      </c>
      <c r="Q27" s="36">
        <f t="shared" si="0"/>
        <v>0</v>
      </c>
    </row>
    <row r="28" spans="1:17" ht="13.5">
      <c r="A28" s="4">
        <v>9</v>
      </c>
      <c r="B28" s="7"/>
      <c r="C28" s="7"/>
      <c r="D28" s="7"/>
      <c r="E28" s="23"/>
      <c r="F28" s="10"/>
      <c r="G28" s="16">
        <v>43190</v>
      </c>
      <c r="H28" s="34">
        <f t="shared" si="3"/>
      </c>
      <c r="I28" s="24"/>
      <c r="J28" s="7"/>
      <c r="K28" s="7"/>
      <c r="L28" s="11"/>
      <c r="M28" s="23"/>
      <c r="N28" s="23"/>
      <c r="O28" s="8">
        <f t="shared" si="1"/>
        <v>0</v>
      </c>
      <c r="P28" s="8">
        <f t="shared" si="2"/>
        <v>0</v>
      </c>
      <c r="Q28" s="36">
        <f t="shared" si="0"/>
        <v>0</v>
      </c>
    </row>
    <row r="29" spans="1:17" ht="13.5">
      <c r="A29" s="4">
        <v>10</v>
      </c>
      <c r="B29" s="7"/>
      <c r="C29" s="7"/>
      <c r="D29" s="7"/>
      <c r="E29" s="23"/>
      <c r="F29" s="10"/>
      <c r="G29" s="16">
        <v>43190</v>
      </c>
      <c r="H29" s="34">
        <f t="shared" si="3"/>
      </c>
      <c r="I29" s="24"/>
      <c r="J29" s="7"/>
      <c r="K29" s="7"/>
      <c r="L29" s="11"/>
      <c r="M29" s="23"/>
      <c r="N29" s="23"/>
      <c r="O29" s="8">
        <f t="shared" si="1"/>
        <v>0</v>
      </c>
      <c r="P29" s="8">
        <f t="shared" si="2"/>
        <v>0</v>
      </c>
      <c r="Q29" s="36">
        <f t="shared" si="0"/>
        <v>0</v>
      </c>
    </row>
    <row r="30" spans="1:17" ht="13.5">
      <c r="A30" s="4">
        <v>11</v>
      </c>
      <c r="B30" s="7"/>
      <c r="C30" s="7"/>
      <c r="D30" s="7"/>
      <c r="E30" s="23"/>
      <c r="F30" s="10"/>
      <c r="G30" s="16">
        <v>43190</v>
      </c>
      <c r="H30" s="34">
        <f t="shared" si="3"/>
      </c>
      <c r="I30" s="24"/>
      <c r="J30" s="7"/>
      <c r="K30" s="7"/>
      <c r="L30" s="11"/>
      <c r="M30" s="23"/>
      <c r="N30" s="23"/>
      <c r="O30" s="8">
        <f t="shared" si="1"/>
        <v>0</v>
      </c>
      <c r="P30" s="8">
        <f t="shared" si="2"/>
        <v>0</v>
      </c>
      <c r="Q30" s="36">
        <f t="shared" si="0"/>
        <v>0</v>
      </c>
    </row>
    <row r="31" spans="1:17" ht="13.5">
      <c r="A31" s="4">
        <v>12</v>
      </c>
      <c r="B31" s="7"/>
      <c r="C31" s="7"/>
      <c r="D31" s="7"/>
      <c r="E31" s="23"/>
      <c r="F31" s="10"/>
      <c r="G31" s="16">
        <v>43190</v>
      </c>
      <c r="H31" s="34">
        <f t="shared" si="3"/>
      </c>
      <c r="I31" s="24"/>
      <c r="J31" s="7"/>
      <c r="K31" s="7"/>
      <c r="L31" s="11"/>
      <c r="M31" s="23"/>
      <c r="N31" s="23"/>
      <c r="O31" s="8">
        <f t="shared" si="1"/>
        <v>0</v>
      </c>
      <c r="P31" s="8">
        <f t="shared" si="2"/>
        <v>0</v>
      </c>
      <c r="Q31" s="36">
        <f t="shared" si="0"/>
        <v>0</v>
      </c>
    </row>
    <row r="32" spans="1:17" ht="13.5">
      <c r="A32" s="4">
        <v>13</v>
      </c>
      <c r="B32" s="7"/>
      <c r="C32" s="7"/>
      <c r="D32" s="7"/>
      <c r="E32" s="23"/>
      <c r="F32" s="10"/>
      <c r="G32" s="16">
        <v>43190</v>
      </c>
      <c r="H32" s="34">
        <f t="shared" si="3"/>
      </c>
      <c r="I32" s="24"/>
      <c r="J32" s="7"/>
      <c r="K32" s="7"/>
      <c r="L32" s="11"/>
      <c r="M32" s="23"/>
      <c r="N32" s="23"/>
      <c r="O32" s="8">
        <f t="shared" si="1"/>
        <v>0</v>
      </c>
      <c r="P32" s="8">
        <f t="shared" si="2"/>
        <v>0</v>
      </c>
      <c r="Q32" s="36">
        <f t="shared" si="0"/>
        <v>0</v>
      </c>
    </row>
    <row r="33" spans="1:17" ht="13.5">
      <c r="A33" s="4">
        <v>14</v>
      </c>
      <c r="B33" s="7"/>
      <c r="C33" s="7"/>
      <c r="D33" s="7"/>
      <c r="E33" s="23"/>
      <c r="F33" s="10"/>
      <c r="G33" s="16">
        <v>43190</v>
      </c>
      <c r="H33" s="34">
        <f t="shared" si="3"/>
      </c>
      <c r="I33" s="24"/>
      <c r="J33" s="7"/>
      <c r="K33" s="7"/>
      <c r="L33" s="11"/>
      <c r="M33" s="23"/>
      <c r="N33" s="23"/>
      <c r="O33" s="8">
        <f t="shared" si="1"/>
        <v>0</v>
      </c>
      <c r="P33" s="8">
        <f t="shared" si="2"/>
        <v>0</v>
      </c>
      <c r="Q33" s="36">
        <f t="shared" si="0"/>
        <v>0</v>
      </c>
    </row>
    <row r="34" spans="1:17" ht="13.5">
      <c r="A34" s="4">
        <v>15</v>
      </c>
      <c r="B34" s="7"/>
      <c r="C34" s="7"/>
      <c r="D34" s="7"/>
      <c r="E34" s="23"/>
      <c r="F34" s="10"/>
      <c r="G34" s="16">
        <v>43190</v>
      </c>
      <c r="H34" s="34">
        <f t="shared" si="3"/>
      </c>
      <c r="I34" s="24"/>
      <c r="J34" s="7"/>
      <c r="K34" s="7"/>
      <c r="L34" s="11"/>
      <c r="M34" s="23"/>
      <c r="N34" s="23"/>
      <c r="O34" s="8">
        <f t="shared" si="1"/>
        <v>0</v>
      </c>
      <c r="P34" s="8">
        <f t="shared" si="2"/>
        <v>0</v>
      </c>
      <c r="Q34" s="36">
        <f t="shared" si="0"/>
        <v>0</v>
      </c>
    </row>
    <row r="35" spans="1:17" ht="13.5">
      <c r="A35" s="4">
        <v>16</v>
      </c>
      <c r="B35" s="7"/>
      <c r="C35" s="7"/>
      <c r="D35" s="7"/>
      <c r="E35" s="23"/>
      <c r="F35" s="10"/>
      <c r="G35" s="16">
        <v>43190</v>
      </c>
      <c r="H35" s="34">
        <f t="shared" si="3"/>
      </c>
      <c r="I35" s="24"/>
      <c r="J35" s="7"/>
      <c r="K35" s="7"/>
      <c r="L35" s="11"/>
      <c r="M35" s="23"/>
      <c r="N35" s="23"/>
      <c r="O35" s="8">
        <f t="shared" si="1"/>
        <v>0</v>
      </c>
      <c r="P35" s="8">
        <f t="shared" si="2"/>
        <v>0</v>
      </c>
      <c r="Q35" s="36">
        <f t="shared" si="0"/>
        <v>0</v>
      </c>
    </row>
    <row r="36" spans="1:17" ht="13.5">
      <c r="A36" s="4">
        <v>17</v>
      </c>
      <c r="B36" s="7"/>
      <c r="C36" s="7"/>
      <c r="D36" s="7"/>
      <c r="E36" s="23"/>
      <c r="F36" s="10"/>
      <c r="G36" s="16">
        <v>43190</v>
      </c>
      <c r="H36" s="34">
        <f t="shared" si="3"/>
      </c>
      <c r="I36" s="24"/>
      <c r="J36" s="7"/>
      <c r="K36" s="7"/>
      <c r="L36" s="11"/>
      <c r="M36" s="23"/>
      <c r="N36" s="23"/>
      <c r="O36" s="8">
        <f t="shared" si="1"/>
        <v>0</v>
      </c>
      <c r="P36" s="8">
        <f t="shared" si="2"/>
        <v>0</v>
      </c>
      <c r="Q36" s="36">
        <f t="shared" si="0"/>
        <v>0</v>
      </c>
    </row>
    <row r="37" spans="1:17" ht="13.5">
      <c r="A37" s="4">
        <v>18</v>
      </c>
      <c r="B37" s="7"/>
      <c r="C37" s="7"/>
      <c r="D37" s="7"/>
      <c r="E37" s="23"/>
      <c r="F37" s="10"/>
      <c r="G37" s="16">
        <v>43190</v>
      </c>
      <c r="H37" s="34">
        <f t="shared" si="3"/>
      </c>
      <c r="I37" s="24"/>
      <c r="J37" s="7"/>
      <c r="K37" s="7"/>
      <c r="L37" s="11"/>
      <c r="M37" s="23"/>
      <c r="N37" s="23"/>
      <c r="O37" s="8">
        <f t="shared" si="1"/>
        <v>0</v>
      </c>
      <c r="P37" s="8">
        <f t="shared" si="2"/>
        <v>0</v>
      </c>
      <c r="Q37" s="36">
        <f t="shared" si="0"/>
        <v>0</v>
      </c>
    </row>
    <row r="38" spans="1:17" ht="13.5">
      <c r="A38" s="4">
        <v>19</v>
      </c>
      <c r="B38" s="7"/>
      <c r="C38" s="7"/>
      <c r="D38" s="7"/>
      <c r="E38" s="23"/>
      <c r="F38" s="10"/>
      <c r="G38" s="16">
        <v>43190</v>
      </c>
      <c r="H38" s="34">
        <f t="shared" si="3"/>
      </c>
      <c r="I38" s="24"/>
      <c r="J38" s="7"/>
      <c r="K38" s="7"/>
      <c r="L38" s="11"/>
      <c r="M38" s="23"/>
      <c r="N38" s="23"/>
      <c r="O38" s="8">
        <f t="shared" si="1"/>
        <v>0</v>
      </c>
      <c r="P38" s="8">
        <f t="shared" si="2"/>
        <v>0</v>
      </c>
      <c r="Q38" s="36">
        <f t="shared" si="0"/>
        <v>0</v>
      </c>
    </row>
    <row r="39" spans="1:17" ht="13.5">
      <c r="A39" s="4">
        <v>20</v>
      </c>
      <c r="B39" s="7"/>
      <c r="C39" s="7"/>
      <c r="D39" s="7"/>
      <c r="E39" s="23"/>
      <c r="F39" s="10"/>
      <c r="G39" s="16">
        <v>43190</v>
      </c>
      <c r="H39" s="34">
        <f t="shared" si="3"/>
      </c>
      <c r="I39" s="24"/>
      <c r="J39" s="7"/>
      <c r="K39" s="7"/>
      <c r="L39" s="11"/>
      <c r="M39" s="23"/>
      <c r="N39" s="23"/>
      <c r="O39" s="8">
        <f t="shared" si="1"/>
        <v>0</v>
      </c>
      <c r="P39" s="8">
        <f t="shared" si="2"/>
        <v>0</v>
      </c>
      <c r="Q39" s="36">
        <f t="shared" si="0"/>
        <v>0</v>
      </c>
    </row>
    <row r="40" spans="1:17" ht="13.5">
      <c r="A40" s="4">
        <v>21</v>
      </c>
      <c r="B40" s="7"/>
      <c r="C40" s="7"/>
      <c r="D40" s="7"/>
      <c r="E40" s="23"/>
      <c r="F40" s="10"/>
      <c r="G40" s="16">
        <v>43190</v>
      </c>
      <c r="H40" s="34">
        <f t="shared" si="3"/>
      </c>
      <c r="I40" s="24"/>
      <c r="J40" s="7"/>
      <c r="K40" s="7"/>
      <c r="L40" s="11"/>
      <c r="M40" s="23"/>
      <c r="N40" s="23"/>
      <c r="O40" s="8">
        <f t="shared" si="1"/>
        <v>0</v>
      </c>
      <c r="P40" s="8">
        <f t="shared" si="2"/>
        <v>0</v>
      </c>
      <c r="Q40" s="36">
        <f t="shared" si="0"/>
        <v>0</v>
      </c>
    </row>
    <row r="41" spans="1:17" ht="13.5">
      <c r="A41" s="4">
        <v>22</v>
      </c>
      <c r="B41" s="7"/>
      <c r="C41" s="7"/>
      <c r="D41" s="7"/>
      <c r="E41" s="23"/>
      <c r="F41" s="10"/>
      <c r="G41" s="16">
        <v>43190</v>
      </c>
      <c r="H41" s="34">
        <f t="shared" si="3"/>
      </c>
      <c r="I41" s="24"/>
      <c r="J41" s="7"/>
      <c r="K41" s="7"/>
      <c r="L41" s="11"/>
      <c r="M41" s="23"/>
      <c r="N41" s="23"/>
      <c r="O41" s="8">
        <f t="shared" si="1"/>
        <v>0</v>
      </c>
      <c r="P41" s="8">
        <f t="shared" si="2"/>
        <v>0</v>
      </c>
      <c r="Q41" s="36">
        <f t="shared" si="0"/>
        <v>0</v>
      </c>
    </row>
    <row r="42" spans="1:17" ht="13.5">
      <c r="A42" s="4">
        <v>23</v>
      </c>
      <c r="B42" s="7"/>
      <c r="C42" s="7"/>
      <c r="D42" s="7"/>
      <c r="E42" s="23"/>
      <c r="F42" s="10"/>
      <c r="G42" s="16">
        <v>43190</v>
      </c>
      <c r="H42" s="34">
        <f t="shared" si="3"/>
      </c>
      <c r="I42" s="24"/>
      <c r="J42" s="7"/>
      <c r="K42" s="7"/>
      <c r="L42" s="11"/>
      <c r="M42" s="23"/>
      <c r="N42" s="23"/>
      <c r="O42" s="8">
        <f t="shared" si="1"/>
        <v>0</v>
      </c>
      <c r="P42" s="8">
        <f t="shared" si="2"/>
        <v>0</v>
      </c>
      <c r="Q42" s="36">
        <f t="shared" si="0"/>
        <v>0</v>
      </c>
    </row>
    <row r="43" spans="1:17" ht="13.5">
      <c r="A43" s="4">
        <v>24</v>
      </c>
      <c r="B43" s="7"/>
      <c r="C43" s="7"/>
      <c r="D43" s="7"/>
      <c r="E43" s="23"/>
      <c r="F43" s="10"/>
      <c r="G43" s="16">
        <v>43190</v>
      </c>
      <c r="H43" s="34">
        <f t="shared" si="3"/>
      </c>
      <c r="I43" s="24"/>
      <c r="J43" s="7"/>
      <c r="K43" s="7"/>
      <c r="L43" s="11"/>
      <c r="M43" s="23"/>
      <c r="N43" s="23"/>
      <c r="O43" s="8">
        <f t="shared" si="1"/>
        <v>0</v>
      </c>
      <c r="P43" s="8">
        <f t="shared" si="2"/>
        <v>0</v>
      </c>
      <c r="Q43" s="36">
        <f t="shared" si="0"/>
        <v>0</v>
      </c>
    </row>
    <row r="44" spans="1:17" ht="13.5">
      <c r="A44" s="4">
        <v>25</v>
      </c>
      <c r="B44" s="7"/>
      <c r="C44" s="7"/>
      <c r="D44" s="7"/>
      <c r="E44" s="23"/>
      <c r="F44" s="10"/>
      <c r="G44" s="16">
        <v>43190</v>
      </c>
      <c r="H44" s="34">
        <f t="shared" si="3"/>
      </c>
      <c r="I44" s="24"/>
      <c r="J44" s="7"/>
      <c r="K44" s="7"/>
      <c r="L44" s="11"/>
      <c r="M44" s="23"/>
      <c r="N44" s="23"/>
      <c r="O44" s="8">
        <f t="shared" si="1"/>
        <v>0</v>
      </c>
      <c r="P44" s="8">
        <f t="shared" si="2"/>
        <v>0</v>
      </c>
      <c r="Q44" s="36">
        <f t="shared" si="0"/>
        <v>0</v>
      </c>
    </row>
    <row r="45" spans="1:17" ht="13.5">
      <c r="A45" s="4">
        <v>26</v>
      </c>
      <c r="B45" s="7"/>
      <c r="C45" s="7"/>
      <c r="D45" s="7"/>
      <c r="E45" s="23"/>
      <c r="F45" s="10"/>
      <c r="G45" s="16">
        <v>43190</v>
      </c>
      <c r="H45" s="34">
        <f t="shared" si="3"/>
      </c>
      <c r="I45" s="24"/>
      <c r="J45" s="7"/>
      <c r="K45" s="7"/>
      <c r="L45" s="11"/>
      <c r="M45" s="23"/>
      <c r="N45" s="23"/>
      <c r="O45" s="8">
        <f t="shared" si="1"/>
        <v>0</v>
      </c>
      <c r="P45" s="8">
        <f t="shared" si="2"/>
        <v>0</v>
      </c>
      <c r="Q45" s="36">
        <f t="shared" si="0"/>
        <v>0</v>
      </c>
    </row>
    <row r="46" spans="1:17" ht="13.5">
      <c r="A46" s="4">
        <v>27</v>
      </c>
      <c r="B46" s="7"/>
      <c r="C46" s="7"/>
      <c r="D46" s="7"/>
      <c r="E46" s="23"/>
      <c r="F46" s="10"/>
      <c r="G46" s="16">
        <v>43190</v>
      </c>
      <c r="H46" s="34">
        <f t="shared" si="3"/>
      </c>
      <c r="I46" s="24"/>
      <c r="J46" s="7"/>
      <c r="K46" s="7"/>
      <c r="L46" s="11"/>
      <c r="M46" s="23"/>
      <c r="N46" s="23"/>
      <c r="O46" s="8">
        <f t="shared" si="1"/>
        <v>0</v>
      </c>
      <c r="P46" s="8">
        <f t="shared" si="2"/>
        <v>0</v>
      </c>
      <c r="Q46" s="36">
        <f t="shared" si="0"/>
        <v>0</v>
      </c>
    </row>
    <row r="47" spans="1:17" ht="13.5">
      <c r="A47" s="4">
        <v>28</v>
      </c>
      <c r="B47" s="7"/>
      <c r="C47" s="7"/>
      <c r="D47" s="7"/>
      <c r="E47" s="23"/>
      <c r="F47" s="10"/>
      <c r="G47" s="16">
        <v>43190</v>
      </c>
      <c r="H47" s="34">
        <f t="shared" si="3"/>
      </c>
      <c r="I47" s="24"/>
      <c r="J47" s="7"/>
      <c r="K47" s="7"/>
      <c r="L47" s="11"/>
      <c r="M47" s="23"/>
      <c r="N47" s="23"/>
      <c r="O47" s="8">
        <f t="shared" si="1"/>
        <v>0</v>
      </c>
      <c r="P47" s="8">
        <f t="shared" si="2"/>
        <v>0</v>
      </c>
      <c r="Q47" s="36">
        <f t="shared" si="0"/>
        <v>0</v>
      </c>
    </row>
    <row r="48" spans="1:17" ht="13.5">
      <c r="A48" s="4">
        <v>29</v>
      </c>
      <c r="B48" s="7"/>
      <c r="C48" s="7"/>
      <c r="D48" s="7"/>
      <c r="E48" s="23"/>
      <c r="F48" s="10"/>
      <c r="G48" s="16">
        <v>43190</v>
      </c>
      <c r="H48" s="34">
        <f t="shared" si="3"/>
      </c>
      <c r="I48" s="24"/>
      <c r="J48" s="7"/>
      <c r="K48" s="7"/>
      <c r="L48" s="11"/>
      <c r="M48" s="23"/>
      <c r="N48" s="23"/>
      <c r="O48" s="8">
        <f t="shared" si="1"/>
        <v>0</v>
      </c>
      <c r="P48" s="8">
        <f t="shared" si="2"/>
        <v>0</v>
      </c>
      <c r="Q48" s="36">
        <f t="shared" si="0"/>
        <v>0</v>
      </c>
    </row>
    <row r="49" spans="1:17" ht="13.5">
      <c r="A49" s="4">
        <v>30</v>
      </c>
      <c r="B49" s="7"/>
      <c r="C49" s="7"/>
      <c r="D49" s="7"/>
      <c r="E49" s="23"/>
      <c r="F49" s="10"/>
      <c r="G49" s="16">
        <v>43190</v>
      </c>
      <c r="H49" s="34">
        <f t="shared" si="3"/>
      </c>
      <c r="I49" s="24"/>
      <c r="J49" s="7"/>
      <c r="K49" s="7"/>
      <c r="L49" s="11"/>
      <c r="M49" s="23"/>
      <c r="N49" s="23"/>
      <c r="O49" s="8">
        <f t="shared" si="1"/>
        <v>0</v>
      </c>
      <c r="P49" s="8">
        <f t="shared" si="2"/>
        <v>0</v>
      </c>
      <c r="Q49" s="36">
        <f t="shared" si="0"/>
        <v>0</v>
      </c>
    </row>
    <row r="50" spans="1:17" ht="13.5">
      <c r="A50" s="4">
        <v>31</v>
      </c>
      <c r="B50" s="7"/>
      <c r="C50" s="7"/>
      <c r="D50" s="7"/>
      <c r="E50" s="23"/>
      <c r="F50" s="10"/>
      <c r="G50" s="16">
        <v>43190</v>
      </c>
      <c r="H50" s="34">
        <f t="shared" si="3"/>
      </c>
      <c r="I50" s="24"/>
      <c r="J50" s="7"/>
      <c r="K50" s="7"/>
      <c r="L50" s="11"/>
      <c r="M50" s="23"/>
      <c r="N50" s="23"/>
      <c r="O50" s="8">
        <f t="shared" si="1"/>
        <v>0</v>
      </c>
      <c r="P50" s="8">
        <f t="shared" si="2"/>
        <v>0</v>
      </c>
      <c r="Q50" s="36">
        <f t="shared" si="0"/>
        <v>0</v>
      </c>
    </row>
    <row r="51" spans="1:17" ht="13.5">
      <c r="A51" s="4">
        <v>32</v>
      </c>
      <c r="B51" s="7"/>
      <c r="C51" s="7"/>
      <c r="D51" s="7"/>
      <c r="E51" s="23"/>
      <c r="F51" s="10"/>
      <c r="G51" s="16">
        <v>43190</v>
      </c>
      <c r="H51" s="34">
        <f t="shared" si="3"/>
      </c>
      <c r="I51" s="24"/>
      <c r="J51" s="7"/>
      <c r="K51" s="7"/>
      <c r="L51" s="11"/>
      <c r="M51" s="23"/>
      <c r="N51" s="23"/>
      <c r="O51" s="8">
        <f t="shared" si="1"/>
        <v>0</v>
      </c>
      <c r="P51" s="8">
        <f t="shared" si="2"/>
        <v>0</v>
      </c>
      <c r="Q51" s="36">
        <f t="shared" si="0"/>
        <v>0</v>
      </c>
    </row>
    <row r="52" spans="1:17" ht="13.5">
      <c r="A52" s="4">
        <v>33</v>
      </c>
      <c r="B52" s="7"/>
      <c r="C52" s="7"/>
      <c r="D52" s="7"/>
      <c r="E52" s="23"/>
      <c r="F52" s="10"/>
      <c r="G52" s="16">
        <v>43190</v>
      </c>
      <c r="H52" s="34">
        <f t="shared" si="3"/>
      </c>
      <c r="I52" s="24"/>
      <c r="J52" s="7"/>
      <c r="K52" s="7"/>
      <c r="L52" s="11"/>
      <c r="M52" s="23"/>
      <c r="N52" s="23"/>
      <c r="O52" s="8">
        <f t="shared" si="1"/>
        <v>0</v>
      </c>
      <c r="P52" s="8">
        <f t="shared" si="2"/>
        <v>0</v>
      </c>
      <c r="Q52" s="36">
        <f t="shared" si="0"/>
        <v>0</v>
      </c>
    </row>
    <row r="53" spans="1:17" ht="13.5">
      <c r="A53" s="4">
        <v>34</v>
      </c>
      <c r="B53" s="7"/>
      <c r="C53" s="7"/>
      <c r="D53" s="7"/>
      <c r="E53" s="23"/>
      <c r="F53" s="10"/>
      <c r="G53" s="16">
        <v>43190</v>
      </c>
      <c r="H53" s="34">
        <f t="shared" si="3"/>
      </c>
      <c r="I53" s="24"/>
      <c r="J53" s="7"/>
      <c r="K53" s="7"/>
      <c r="L53" s="11"/>
      <c r="M53" s="23"/>
      <c r="N53" s="23"/>
      <c r="O53" s="8">
        <f t="shared" si="1"/>
        <v>0</v>
      </c>
      <c r="P53" s="8">
        <f t="shared" si="2"/>
        <v>0</v>
      </c>
      <c r="Q53" s="36">
        <f t="shared" si="0"/>
        <v>0</v>
      </c>
    </row>
    <row r="54" spans="1:17" ht="13.5">
      <c r="A54" s="4">
        <v>35</v>
      </c>
      <c r="B54" s="7"/>
      <c r="C54" s="7"/>
      <c r="D54" s="7"/>
      <c r="E54" s="23"/>
      <c r="F54" s="10"/>
      <c r="G54" s="16">
        <v>43190</v>
      </c>
      <c r="H54" s="34">
        <f t="shared" si="3"/>
      </c>
      <c r="I54" s="24"/>
      <c r="J54" s="7"/>
      <c r="K54" s="7"/>
      <c r="L54" s="11"/>
      <c r="M54" s="23"/>
      <c r="N54" s="23"/>
      <c r="O54" s="8">
        <f t="shared" si="1"/>
        <v>0</v>
      </c>
      <c r="P54" s="8">
        <f t="shared" si="2"/>
        <v>0</v>
      </c>
      <c r="Q54" s="36">
        <f t="shared" si="0"/>
        <v>0</v>
      </c>
    </row>
    <row r="55" spans="1:17" ht="13.5">
      <c r="A55" s="4">
        <v>36</v>
      </c>
      <c r="B55" s="7"/>
      <c r="C55" s="7"/>
      <c r="D55" s="7"/>
      <c r="E55" s="23"/>
      <c r="F55" s="10"/>
      <c r="G55" s="16">
        <v>43190</v>
      </c>
      <c r="H55" s="34">
        <f t="shared" si="3"/>
      </c>
      <c r="I55" s="24"/>
      <c r="J55" s="7"/>
      <c r="K55" s="7"/>
      <c r="L55" s="11"/>
      <c r="M55" s="23"/>
      <c r="N55" s="23"/>
      <c r="O55" s="8">
        <f t="shared" si="1"/>
        <v>0</v>
      </c>
      <c r="P55" s="8">
        <f t="shared" si="2"/>
        <v>0</v>
      </c>
      <c r="Q55" s="36">
        <f t="shared" si="0"/>
        <v>0</v>
      </c>
    </row>
    <row r="56" spans="1:17" ht="13.5">
      <c r="A56" s="4">
        <v>37</v>
      </c>
      <c r="B56" s="7"/>
      <c r="C56" s="7"/>
      <c r="D56" s="7"/>
      <c r="E56" s="23"/>
      <c r="F56" s="10"/>
      <c r="G56" s="16">
        <v>43190</v>
      </c>
      <c r="H56" s="34">
        <f t="shared" si="3"/>
      </c>
      <c r="I56" s="24"/>
      <c r="J56" s="7"/>
      <c r="K56" s="7"/>
      <c r="L56" s="11"/>
      <c r="M56" s="23"/>
      <c r="N56" s="23"/>
      <c r="O56" s="8">
        <f t="shared" si="1"/>
        <v>0</v>
      </c>
      <c r="P56" s="8">
        <f t="shared" si="2"/>
        <v>0</v>
      </c>
      <c r="Q56" s="36">
        <f t="shared" si="0"/>
        <v>0</v>
      </c>
    </row>
    <row r="57" spans="1:17" ht="13.5">
      <c r="A57" s="4">
        <v>38</v>
      </c>
      <c r="B57" s="7"/>
      <c r="C57" s="7"/>
      <c r="D57" s="7"/>
      <c r="E57" s="23"/>
      <c r="F57" s="10"/>
      <c r="G57" s="16">
        <v>43190</v>
      </c>
      <c r="H57" s="34">
        <f t="shared" si="3"/>
      </c>
      <c r="I57" s="24"/>
      <c r="J57" s="7"/>
      <c r="K57" s="7"/>
      <c r="L57" s="11"/>
      <c r="M57" s="23"/>
      <c r="N57" s="23"/>
      <c r="O57" s="8">
        <f t="shared" si="1"/>
        <v>0</v>
      </c>
      <c r="P57" s="8">
        <f t="shared" si="2"/>
        <v>0</v>
      </c>
      <c r="Q57" s="36">
        <f t="shared" si="0"/>
        <v>0</v>
      </c>
    </row>
    <row r="58" spans="1:17" ht="13.5">
      <c r="A58" s="4">
        <v>39</v>
      </c>
      <c r="B58" s="7"/>
      <c r="C58" s="7"/>
      <c r="D58" s="7"/>
      <c r="E58" s="23"/>
      <c r="F58" s="10"/>
      <c r="G58" s="16">
        <v>43190</v>
      </c>
      <c r="H58" s="34">
        <f t="shared" si="3"/>
      </c>
      <c r="I58" s="24"/>
      <c r="J58" s="7"/>
      <c r="K58" s="7"/>
      <c r="L58" s="11"/>
      <c r="M58" s="23"/>
      <c r="N58" s="23"/>
      <c r="O58" s="8">
        <f t="shared" si="1"/>
        <v>0</v>
      </c>
      <c r="P58" s="8">
        <f t="shared" si="2"/>
        <v>0</v>
      </c>
      <c r="Q58" s="36">
        <f t="shared" si="0"/>
        <v>0</v>
      </c>
    </row>
    <row r="59" spans="1:17" ht="14.25" thickBot="1">
      <c r="A59" s="4">
        <v>40</v>
      </c>
      <c r="B59" s="7"/>
      <c r="C59" s="7"/>
      <c r="D59" s="7"/>
      <c r="E59" s="23"/>
      <c r="F59" s="10"/>
      <c r="G59" s="16">
        <v>43190</v>
      </c>
      <c r="H59" s="34">
        <f t="shared" si="3"/>
      </c>
      <c r="I59" s="24"/>
      <c r="J59" s="7"/>
      <c r="K59" s="7"/>
      <c r="L59" s="11"/>
      <c r="M59" s="23"/>
      <c r="N59" s="23"/>
      <c r="O59" s="8">
        <f t="shared" si="1"/>
        <v>0</v>
      </c>
      <c r="P59" s="8">
        <f t="shared" si="2"/>
        <v>0</v>
      </c>
      <c r="Q59" s="37">
        <f t="shared" si="0"/>
        <v>0</v>
      </c>
    </row>
    <row r="60" spans="7:17" ht="14.25" thickBot="1">
      <c r="G60" s="1"/>
      <c r="H60" s="28"/>
      <c r="O60" s="18"/>
      <c r="P60" s="30" t="s">
        <v>61</v>
      </c>
      <c r="Q60" s="31">
        <f>SUM(Q20:Q59)</f>
        <v>0</v>
      </c>
    </row>
    <row r="61" spans="7:17" ht="13.5">
      <c r="G61" s="1"/>
      <c r="H61" s="28"/>
      <c r="O61" s="18"/>
      <c r="P61" s="18"/>
      <c r="Q61" s="18"/>
    </row>
    <row r="62" spans="3:8" ht="15">
      <c r="C62" s="41" t="s">
        <v>69</v>
      </c>
      <c r="G62" s="1"/>
      <c r="H62" s="28"/>
    </row>
    <row r="63" spans="7:8" ht="13.5">
      <c r="G63" s="1"/>
      <c r="H63" s="28"/>
    </row>
    <row r="64" spans="2:8" ht="13.5">
      <c r="B64" s="5" t="s">
        <v>78</v>
      </c>
      <c r="G64" s="1"/>
      <c r="H64" s="28"/>
    </row>
    <row r="65" spans="1:17" ht="13.5">
      <c r="A65" s="4"/>
      <c r="B65" s="25" t="s">
        <v>1</v>
      </c>
      <c r="C65" s="25" t="s">
        <v>2</v>
      </c>
      <c r="D65" s="25" t="s">
        <v>3</v>
      </c>
      <c r="E65" s="25" t="s">
        <v>4</v>
      </c>
      <c r="F65" s="25" t="s">
        <v>0</v>
      </c>
      <c r="G65" s="25"/>
      <c r="H65" s="25" t="s">
        <v>5</v>
      </c>
      <c r="I65" s="25" t="s">
        <v>6</v>
      </c>
      <c r="J65" s="25" t="s">
        <v>7</v>
      </c>
      <c r="K65" s="25" t="s">
        <v>8</v>
      </c>
      <c r="L65" s="25" t="s">
        <v>9</v>
      </c>
      <c r="M65" s="25" t="s">
        <v>11</v>
      </c>
      <c r="N65" s="25" t="s">
        <v>12</v>
      </c>
      <c r="O65" s="25" t="s">
        <v>13</v>
      </c>
      <c r="P65" s="25" t="s">
        <v>12</v>
      </c>
      <c r="Q65" s="25" t="s">
        <v>14</v>
      </c>
    </row>
    <row r="66" spans="1:17" ht="27">
      <c r="A66" s="4"/>
      <c r="B66" s="29" t="s">
        <v>18</v>
      </c>
      <c r="C66" s="29" t="s">
        <v>19</v>
      </c>
      <c r="D66" s="9" t="s">
        <v>57</v>
      </c>
      <c r="E66" s="23" t="s">
        <v>20</v>
      </c>
      <c r="F66" s="9" t="s">
        <v>21</v>
      </c>
      <c r="G66" s="4"/>
      <c r="H66" s="14" t="s">
        <v>22</v>
      </c>
      <c r="I66" s="24" t="s">
        <v>23</v>
      </c>
      <c r="J66" s="24" t="s">
        <v>18</v>
      </c>
      <c r="K66" s="9" t="s">
        <v>24</v>
      </c>
      <c r="L66" s="24" t="s">
        <v>25</v>
      </c>
      <c r="M66" s="12" t="s">
        <v>20</v>
      </c>
      <c r="N66" s="23" t="s">
        <v>20</v>
      </c>
      <c r="O66" s="14" t="s">
        <v>22</v>
      </c>
      <c r="P66" s="14" t="s">
        <v>22</v>
      </c>
      <c r="Q66" s="35" t="s">
        <v>22</v>
      </c>
    </row>
    <row r="67" spans="1:17" s="18" customFormat="1" ht="13.5">
      <c r="A67" s="13" t="s">
        <v>26</v>
      </c>
      <c r="B67" s="20" t="s">
        <v>27</v>
      </c>
      <c r="C67" s="20" t="s">
        <v>60</v>
      </c>
      <c r="D67" s="20" t="s">
        <v>29</v>
      </c>
      <c r="E67" s="13" t="s">
        <v>10</v>
      </c>
      <c r="F67" s="16">
        <v>28819</v>
      </c>
      <c r="G67" s="16">
        <v>43190</v>
      </c>
      <c r="H67" s="27">
        <v>14370</v>
      </c>
      <c r="I67" s="13" t="s">
        <v>55</v>
      </c>
      <c r="J67" s="15" t="s">
        <v>39</v>
      </c>
      <c r="K67" s="15" t="s">
        <v>58</v>
      </c>
      <c r="L67" s="17" t="s">
        <v>41</v>
      </c>
      <c r="M67" s="13" t="s">
        <v>45</v>
      </c>
      <c r="N67" s="13" t="s">
        <v>16</v>
      </c>
      <c r="O67" s="15">
        <f aca="true" t="shared" si="4" ref="O67:O72">IF(ISERROR(VLOOKUP(M67,$V$6:$W$26,2,0)),0,VLOOKUP(M67,$V$6:$W$26,2,0))</f>
        <v>0</v>
      </c>
      <c r="P67" s="15">
        <f aca="true" t="shared" si="5" ref="P67:P72">IF(ISERROR(VLOOKUP(N67,$AB$10:$AC$11,2,0)),0,VLOOKUP(N67,$AB$10:$AC$11,2,0))</f>
        <v>0</v>
      </c>
      <c r="Q67" s="15">
        <f aca="true" t="shared" si="6" ref="Q67:Q72">O67+P67</f>
        <v>0</v>
      </c>
    </row>
    <row r="68" spans="1:17" ht="13.5">
      <c r="A68" s="4">
        <v>1</v>
      </c>
      <c r="B68" s="19"/>
      <c r="C68" s="19"/>
      <c r="D68" s="19"/>
      <c r="E68" s="23"/>
      <c r="F68" s="10"/>
      <c r="G68" s="3">
        <v>43190</v>
      </c>
      <c r="H68" s="34">
        <f>IF(F68="","",G68-F68)</f>
      </c>
      <c r="I68" s="24"/>
      <c r="J68" s="7"/>
      <c r="K68" s="7"/>
      <c r="L68" s="11"/>
      <c r="M68" s="23"/>
      <c r="N68" s="23"/>
      <c r="O68" s="8">
        <f t="shared" si="4"/>
        <v>0</v>
      </c>
      <c r="P68" s="8">
        <f t="shared" si="5"/>
        <v>0</v>
      </c>
      <c r="Q68" s="36">
        <f t="shared" si="6"/>
        <v>0</v>
      </c>
    </row>
    <row r="69" spans="1:17" ht="13.5">
      <c r="A69" s="4">
        <v>2</v>
      </c>
      <c r="B69" s="19"/>
      <c r="C69" s="19"/>
      <c r="D69" s="19"/>
      <c r="E69" s="23"/>
      <c r="F69" s="7"/>
      <c r="G69" s="16">
        <v>43190</v>
      </c>
      <c r="H69" s="34">
        <f>IF(F69="","",G69-F69)</f>
      </c>
      <c r="I69" s="24"/>
      <c r="J69" s="7"/>
      <c r="K69" s="7"/>
      <c r="L69" s="7"/>
      <c r="M69" s="23"/>
      <c r="N69" s="23"/>
      <c r="O69" s="8">
        <f t="shared" si="4"/>
        <v>0</v>
      </c>
      <c r="P69" s="8">
        <f t="shared" si="5"/>
        <v>0</v>
      </c>
      <c r="Q69" s="36">
        <f t="shared" si="6"/>
        <v>0</v>
      </c>
    </row>
    <row r="70" spans="1:17" ht="13.5">
      <c r="A70" s="4">
        <v>3</v>
      </c>
      <c r="B70" s="19"/>
      <c r="C70" s="19"/>
      <c r="D70" s="19"/>
      <c r="E70" s="23"/>
      <c r="F70" s="10"/>
      <c r="G70" s="3">
        <v>43190</v>
      </c>
      <c r="H70" s="34">
        <f>IF(F70="","",G70-F70)</f>
      </c>
      <c r="I70" s="24"/>
      <c r="J70" s="7"/>
      <c r="K70" s="7"/>
      <c r="L70" s="7"/>
      <c r="M70" s="23"/>
      <c r="N70" s="23"/>
      <c r="O70" s="8">
        <f t="shared" si="4"/>
        <v>0</v>
      </c>
      <c r="P70" s="8">
        <f t="shared" si="5"/>
        <v>0</v>
      </c>
      <c r="Q70" s="36">
        <f t="shared" si="6"/>
        <v>0</v>
      </c>
    </row>
    <row r="71" spans="1:17" ht="13.5">
      <c r="A71" s="4">
        <v>4</v>
      </c>
      <c r="B71" s="19"/>
      <c r="C71" s="19"/>
      <c r="D71" s="19"/>
      <c r="E71" s="23"/>
      <c r="F71" s="7"/>
      <c r="G71" s="16">
        <v>43190</v>
      </c>
      <c r="H71" s="34">
        <f>IF(F71="","",G71-F71)</f>
      </c>
      <c r="I71" s="24"/>
      <c r="J71" s="7"/>
      <c r="K71" s="7"/>
      <c r="L71" s="7"/>
      <c r="M71" s="23"/>
      <c r="N71" s="23"/>
      <c r="O71" s="8">
        <f t="shared" si="4"/>
        <v>0</v>
      </c>
      <c r="P71" s="8">
        <f t="shared" si="5"/>
        <v>0</v>
      </c>
      <c r="Q71" s="36">
        <f t="shared" si="6"/>
        <v>0</v>
      </c>
    </row>
    <row r="72" spans="1:17" ht="14.25" thickBot="1">
      <c r="A72" s="13">
        <v>5</v>
      </c>
      <c r="B72" s="19"/>
      <c r="C72" s="19"/>
      <c r="D72" s="19"/>
      <c r="E72" s="23"/>
      <c r="F72" s="10"/>
      <c r="G72" s="3">
        <v>43190</v>
      </c>
      <c r="H72" s="34">
        <f>IF(F72="","",G72-F72)</f>
      </c>
      <c r="I72" s="24"/>
      <c r="J72" s="7"/>
      <c r="K72" s="7"/>
      <c r="L72" s="7"/>
      <c r="M72" s="23"/>
      <c r="N72" s="23"/>
      <c r="O72" s="8">
        <f t="shared" si="4"/>
        <v>0</v>
      </c>
      <c r="P72" s="8">
        <f t="shared" si="5"/>
        <v>0</v>
      </c>
      <c r="Q72" s="37">
        <f t="shared" si="6"/>
        <v>0</v>
      </c>
    </row>
    <row r="73" spans="7:17" ht="14.25" thickBot="1">
      <c r="G73" s="1"/>
      <c r="H73" s="28"/>
      <c r="P73" s="32" t="s">
        <v>61</v>
      </c>
      <c r="Q73" s="33">
        <f>SUM(Q68:Q72)</f>
        <v>0</v>
      </c>
    </row>
    <row r="74" spans="2:8" ht="13.5">
      <c r="B74" s="5" t="s">
        <v>79</v>
      </c>
      <c r="G74" s="1"/>
      <c r="H74" s="28"/>
    </row>
    <row r="75" spans="1:17" ht="13.5">
      <c r="A75" s="4"/>
      <c r="B75" s="25" t="s">
        <v>1</v>
      </c>
      <c r="C75" s="25" t="s">
        <v>2</v>
      </c>
      <c r="D75" s="25" t="s">
        <v>3</v>
      </c>
      <c r="E75" s="25" t="s">
        <v>4</v>
      </c>
      <c r="F75" s="25" t="s">
        <v>0</v>
      </c>
      <c r="G75" s="25"/>
      <c r="H75" s="25" t="s">
        <v>5</v>
      </c>
      <c r="I75" s="25" t="s">
        <v>6</v>
      </c>
      <c r="J75" s="25" t="s">
        <v>7</v>
      </c>
      <c r="K75" s="25" t="s">
        <v>8</v>
      </c>
      <c r="L75" s="25" t="s">
        <v>9</v>
      </c>
      <c r="M75" s="25" t="s">
        <v>11</v>
      </c>
      <c r="N75" s="25" t="s">
        <v>12</v>
      </c>
      <c r="O75" s="25" t="s">
        <v>13</v>
      </c>
      <c r="P75" s="25" t="s">
        <v>12</v>
      </c>
      <c r="Q75" s="25" t="s">
        <v>14</v>
      </c>
    </row>
    <row r="76" spans="1:17" ht="27">
      <c r="A76" s="4"/>
      <c r="B76" s="24" t="s">
        <v>18</v>
      </c>
      <c r="C76" s="24" t="s">
        <v>19</v>
      </c>
      <c r="D76" s="9" t="s">
        <v>57</v>
      </c>
      <c r="E76" s="23" t="s">
        <v>20</v>
      </c>
      <c r="F76" s="9" t="s">
        <v>21</v>
      </c>
      <c r="G76" s="4"/>
      <c r="H76" s="14" t="s">
        <v>22</v>
      </c>
      <c r="I76" s="24" t="s">
        <v>23</v>
      </c>
      <c r="J76" s="24" t="s">
        <v>18</v>
      </c>
      <c r="K76" s="9" t="s">
        <v>24</v>
      </c>
      <c r="L76" s="24" t="s">
        <v>25</v>
      </c>
      <c r="M76" s="12" t="s">
        <v>20</v>
      </c>
      <c r="N76" s="23" t="s">
        <v>20</v>
      </c>
      <c r="O76" s="14" t="s">
        <v>22</v>
      </c>
      <c r="P76" s="14" t="s">
        <v>22</v>
      </c>
      <c r="Q76" s="35" t="s">
        <v>22</v>
      </c>
    </row>
    <row r="77" spans="1:17" s="18" customFormat="1" ht="13.5">
      <c r="A77" s="13" t="s">
        <v>26</v>
      </c>
      <c r="B77" s="20" t="s">
        <v>27</v>
      </c>
      <c r="C77" s="20" t="s">
        <v>60</v>
      </c>
      <c r="D77" s="20" t="s">
        <v>29</v>
      </c>
      <c r="E77" s="13" t="s">
        <v>10</v>
      </c>
      <c r="F77" s="16">
        <v>28819</v>
      </c>
      <c r="G77" s="16">
        <v>43190</v>
      </c>
      <c r="H77" s="27">
        <v>14370</v>
      </c>
      <c r="I77" s="13" t="s">
        <v>55</v>
      </c>
      <c r="J77" s="15" t="s">
        <v>39</v>
      </c>
      <c r="K77" s="15" t="s">
        <v>58</v>
      </c>
      <c r="L77" s="17" t="s">
        <v>41</v>
      </c>
      <c r="M77" s="13" t="s">
        <v>45</v>
      </c>
      <c r="N77" s="13" t="s">
        <v>15</v>
      </c>
      <c r="O77" s="15">
        <f aca="true" t="shared" si="7" ref="O77:O82">IF(ISERROR(VLOOKUP(M77,$Y$6:$Z$26,2,0)),0,VLOOKUP(M77,$Y$6:$Z$26,2,0))</f>
        <v>7500</v>
      </c>
      <c r="P77" s="15">
        <f aca="true" t="shared" si="8" ref="P77:P82">IF(ISERROR(VLOOKUP(N77,$AB$10:$AC$11,2,0)),0,VLOOKUP(N77,$AB$10:$AC$11,2,0))</f>
        <v>200</v>
      </c>
      <c r="Q77" s="15">
        <f aca="true" t="shared" si="9" ref="Q77:Q82">O77+P77</f>
        <v>7700</v>
      </c>
    </row>
    <row r="78" spans="1:17" ht="13.5">
      <c r="A78" s="4">
        <v>1</v>
      </c>
      <c r="B78" s="7"/>
      <c r="C78" s="7"/>
      <c r="D78" s="7"/>
      <c r="E78" s="23"/>
      <c r="F78" s="10"/>
      <c r="G78" s="3">
        <v>43190</v>
      </c>
      <c r="H78" s="34">
        <f>IF(F78="","",G78-F78)</f>
      </c>
      <c r="I78" s="24"/>
      <c r="J78" s="7"/>
      <c r="K78" s="7"/>
      <c r="L78" s="11"/>
      <c r="M78" s="23"/>
      <c r="N78" s="23"/>
      <c r="O78" s="8">
        <f t="shared" si="7"/>
        <v>0</v>
      </c>
      <c r="P78" s="8">
        <f t="shared" si="8"/>
        <v>0</v>
      </c>
      <c r="Q78" s="36">
        <f t="shared" si="9"/>
        <v>0</v>
      </c>
    </row>
    <row r="79" spans="1:17" ht="13.5">
      <c r="A79" s="4">
        <v>2</v>
      </c>
      <c r="B79" s="7"/>
      <c r="C79" s="7"/>
      <c r="D79" s="7"/>
      <c r="E79" s="23"/>
      <c r="F79" s="7"/>
      <c r="G79" s="16">
        <v>43190</v>
      </c>
      <c r="H79" s="34">
        <f>IF(F79="","",G79-F79)</f>
      </c>
      <c r="I79" s="24"/>
      <c r="J79" s="7"/>
      <c r="K79" s="7"/>
      <c r="L79" s="7"/>
      <c r="M79" s="23"/>
      <c r="N79" s="23"/>
      <c r="O79" s="8">
        <f t="shared" si="7"/>
        <v>0</v>
      </c>
      <c r="P79" s="8">
        <f t="shared" si="8"/>
        <v>0</v>
      </c>
      <c r="Q79" s="36">
        <f t="shared" si="9"/>
        <v>0</v>
      </c>
    </row>
    <row r="80" spans="1:17" ht="13.5">
      <c r="A80" s="4">
        <v>3</v>
      </c>
      <c r="B80" s="7"/>
      <c r="C80" s="7"/>
      <c r="D80" s="7"/>
      <c r="E80" s="23"/>
      <c r="F80" s="7"/>
      <c r="G80" s="3">
        <v>43190</v>
      </c>
      <c r="H80" s="34">
        <f>IF(F80="","",G80-F80)</f>
      </c>
      <c r="I80" s="24"/>
      <c r="J80" s="7"/>
      <c r="K80" s="7"/>
      <c r="L80" s="7"/>
      <c r="M80" s="23"/>
      <c r="N80" s="23"/>
      <c r="O80" s="8">
        <f t="shared" si="7"/>
        <v>0</v>
      </c>
      <c r="P80" s="8">
        <f t="shared" si="8"/>
        <v>0</v>
      </c>
      <c r="Q80" s="36">
        <f t="shared" si="9"/>
        <v>0</v>
      </c>
    </row>
    <row r="81" spans="1:17" ht="13.5">
      <c r="A81" s="4">
        <v>4</v>
      </c>
      <c r="B81" s="7"/>
      <c r="C81" s="7"/>
      <c r="D81" s="7"/>
      <c r="E81" s="23"/>
      <c r="F81" s="10"/>
      <c r="G81" s="16">
        <v>43190</v>
      </c>
      <c r="H81" s="34">
        <f>IF(F81="","",G81-F81)</f>
      </c>
      <c r="I81" s="24"/>
      <c r="J81" s="7"/>
      <c r="K81" s="7"/>
      <c r="L81" s="7"/>
      <c r="M81" s="23"/>
      <c r="N81" s="23"/>
      <c r="O81" s="8">
        <f t="shared" si="7"/>
        <v>0</v>
      </c>
      <c r="P81" s="8">
        <f t="shared" si="8"/>
        <v>0</v>
      </c>
      <c r="Q81" s="36">
        <f t="shared" si="9"/>
        <v>0</v>
      </c>
    </row>
    <row r="82" spans="1:17" ht="14.25" thickBot="1">
      <c r="A82" s="13">
        <v>5</v>
      </c>
      <c r="B82" s="7"/>
      <c r="C82" s="7"/>
      <c r="D82" s="7"/>
      <c r="E82" s="23"/>
      <c r="F82" s="7"/>
      <c r="G82" s="3">
        <v>43190</v>
      </c>
      <c r="H82" s="34">
        <f>IF(F82="","",G82-F82)</f>
      </c>
      <c r="I82" s="24"/>
      <c r="J82" s="7"/>
      <c r="K82" s="7"/>
      <c r="L82" s="7"/>
      <c r="M82" s="23"/>
      <c r="N82" s="23"/>
      <c r="O82" s="8">
        <f t="shared" si="7"/>
        <v>0</v>
      </c>
      <c r="P82" s="8">
        <f t="shared" si="8"/>
        <v>0</v>
      </c>
      <c r="Q82" s="37">
        <f t="shared" si="9"/>
        <v>0</v>
      </c>
    </row>
    <row r="83" spans="7:17" ht="14.25" thickBot="1">
      <c r="G83" s="1"/>
      <c r="H83" s="28"/>
      <c r="P83" s="32" t="s">
        <v>61</v>
      </c>
      <c r="Q83" s="33">
        <f>SUM(Q78:Q82)</f>
        <v>0</v>
      </c>
    </row>
    <row r="84" spans="2:8" ht="13.5">
      <c r="B84" s="5" t="s">
        <v>40</v>
      </c>
      <c r="G84" s="1"/>
      <c r="H84" s="28"/>
    </row>
    <row r="85" spans="1:17" ht="13.5">
      <c r="A85" s="4"/>
      <c r="B85" s="25" t="s">
        <v>1</v>
      </c>
      <c r="C85" s="25" t="s">
        <v>2</v>
      </c>
      <c r="D85" s="25" t="s">
        <v>3</v>
      </c>
      <c r="E85" s="25" t="s">
        <v>4</v>
      </c>
      <c r="F85" s="25" t="s">
        <v>0</v>
      </c>
      <c r="G85" s="25"/>
      <c r="H85" s="25" t="s">
        <v>5</v>
      </c>
      <c r="I85" s="25" t="s">
        <v>6</v>
      </c>
      <c r="J85" s="25" t="s">
        <v>7</v>
      </c>
      <c r="K85" s="25" t="s">
        <v>8</v>
      </c>
      <c r="L85" s="25" t="s">
        <v>9</v>
      </c>
      <c r="M85" s="25" t="s">
        <v>11</v>
      </c>
      <c r="N85" s="25" t="s">
        <v>12</v>
      </c>
      <c r="O85" s="25" t="s">
        <v>13</v>
      </c>
      <c r="P85" s="25" t="s">
        <v>12</v>
      </c>
      <c r="Q85" s="25" t="s">
        <v>14</v>
      </c>
    </row>
    <row r="86" spans="1:17" ht="27">
      <c r="A86" s="4"/>
      <c r="B86" s="24" t="s">
        <v>18</v>
      </c>
      <c r="C86" s="24" t="s">
        <v>19</v>
      </c>
      <c r="D86" s="9" t="s">
        <v>57</v>
      </c>
      <c r="E86" s="23" t="s">
        <v>20</v>
      </c>
      <c r="F86" s="9" t="s">
        <v>21</v>
      </c>
      <c r="G86" s="4"/>
      <c r="H86" s="14" t="s">
        <v>22</v>
      </c>
      <c r="I86" s="24" t="s">
        <v>23</v>
      </c>
      <c r="J86" s="24" t="s">
        <v>18</v>
      </c>
      <c r="K86" s="9" t="s">
        <v>24</v>
      </c>
      <c r="L86" s="24" t="s">
        <v>25</v>
      </c>
      <c r="M86" s="12" t="s">
        <v>20</v>
      </c>
      <c r="N86" s="23" t="s">
        <v>20</v>
      </c>
      <c r="O86" s="14" t="s">
        <v>22</v>
      </c>
      <c r="P86" s="14" t="s">
        <v>22</v>
      </c>
      <c r="Q86" s="35" t="s">
        <v>22</v>
      </c>
    </row>
    <row r="87" spans="1:17" s="18" customFormat="1" ht="13.5">
      <c r="A87" s="13" t="s">
        <v>26</v>
      </c>
      <c r="B87" s="20" t="s">
        <v>27</v>
      </c>
      <c r="C87" s="20" t="s">
        <v>60</v>
      </c>
      <c r="D87" s="20" t="s">
        <v>29</v>
      </c>
      <c r="E87" s="13" t="s">
        <v>10</v>
      </c>
      <c r="F87" s="16">
        <v>28819</v>
      </c>
      <c r="G87" s="16">
        <v>43190</v>
      </c>
      <c r="H87" s="27">
        <v>14370</v>
      </c>
      <c r="I87" s="13" t="s">
        <v>55</v>
      </c>
      <c r="J87" s="15" t="s">
        <v>39</v>
      </c>
      <c r="K87" s="15" t="s">
        <v>58</v>
      </c>
      <c r="L87" s="17" t="s">
        <v>41</v>
      </c>
      <c r="M87" s="13" t="s">
        <v>45</v>
      </c>
      <c r="N87" s="13" t="s">
        <v>15</v>
      </c>
      <c r="O87" s="15">
        <f aca="true" t="shared" si="10" ref="O87:O92">IF(ISERROR(VLOOKUP(M87,$V$6:$W$26,2,0)),0,VLOOKUP(M87,$V$6:$W$26,2,0))</f>
        <v>0</v>
      </c>
      <c r="P87" s="15">
        <f aca="true" t="shared" si="11" ref="P87:P92">IF(ISERROR(VLOOKUP(N87,$AB$10:$AC$11,2,0)),0,VLOOKUP(N87,$AB$10:$AC$11,2,0))</f>
        <v>200</v>
      </c>
      <c r="Q87" s="15">
        <f aca="true" t="shared" si="12" ref="Q87:Q92">O87+P87</f>
        <v>200</v>
      </c>
    </row>
    <row r="88" spans="1:17" ht="13.5">
      <c r="A88" s="4">
        <v>1</v>
      </c>
      <c r="B88" s="7"/>
      <c r="C88" s="7"/>
      <c r="D88" s="7"/>
      <c r="E88" s="23"/>
      <c r="F88" s="10"/>
      <c r="G88" s="3">
        <v>43190</v>
      </c>
      <c r="H88" s="34">
        <f>IF(F88="","",G88-F88)</f>
      </c>
      <c r="I88" s="24"/>
      <c r="J88" s="7"/>
      <c r="K88" s="7"/>
      <c r="L88" s="11"/>
      <c r="M88" s="23"/>
      <c r="N88" s="23"/>
      <c r="O88" s="8">
        <f t="shared" si="10"/>
        <v>0</v>
      </c>
      <c r="P88" s="8">
        <f t="shared" si="11"/>
        <v>0</v>
      </c>
      <c r="Q88" s="36">
        <f t="shared" si="12"/>
        <v>0</v>
      </c>
    </row>
    <row r="89" spans="1:17" ht="13.5">
      <c r="A89" s="4">
        <v>2</v>
      </c>
      <c r="B89" s="7"/>
      <c r="C89" s="7"/>
      <c r="D89" s="7"/>
      <c r="E89" s="23"/>
      <c r="F89" s="10"/>
      <c r="G89" s="16">
        <v>43190</v>
      </c>
      <c r="H89" s="34">
        <f>IF(F89="","",G89-F89)</f>
      </c>
      <c r="I89" s="24"/>
      <c r="J89" s="7"/>
      <c r="K89" s="7"/>
      <c r="L89" s="7"/>
      <c r="M89" s="23"/>
      <c r="N89" s="23"/>
      <c r="O89" s="8">
        <f t="shared" si="10"/>
        <v>0</v>
      </c>
      <c r="P89" s="8">
        <f t="shared" si="11"/>
        <v>0</v>
      </c>
      <c r="Q89" s="36">
        <f t="shared" si="12"/>
        <v>0</v>
      </c>
    </row>
    <row r="90" spans="1:17" ht="13.5">
      <c r="A90" s="4">
        <v>3</v>
      </c>
      <c r="B90" s="7"/>
      <c r="C90" s="7"/>
      <c r="D90" s="7"/>
      <c r="E90" s="23"/>
      <c r="F90" s="10"/>
      <c r="G90" s="3">
        <v>43190</v>
      </c>
      <c r="H90" s="34">
        <f>IF(F90="","",G90-F90)</f>
      </c>
      <c r="I90" s="24"/>
      <c r="J90" s="7"/>
      <c r="K90" s="7"/>
      <c r="L90" s="7"/>
      <c r="M90" s="23"/>
      <c r="N90" s="23"/>
      <c r="O90" s="8">
        <f t="shared" si="10"/>
        <v>0</v>
      </c>
      <c r="P90" s="8">
        <f t="shared" si="11"/>
        <v>0</v>
      </c>
      <c r="Q90" s="36">
        <f t="shared" si="12"/>
        <v>0</v>
      </c>
    </row>
    <row r="91" spans="1:17" ht="13.5">
      <c r="A91" s="4">
        <v>4</v>
      </c>
      <c r="B91" s="7"/>
      <c r="C91" s="7"/>
      <c r="D91" s="7"/>
      <c r="E91" s="23"/>
      <c r="F91" s="10"/>
      <c r="G91" s="16">
        <v>43190</v>
      </c>
      <c r="H91" s="34">
        <f>IF(F91="","",G91-F91)</f>
      </c>
      <c r="I91" s="24"/>
      <c r="J91" s="7"/>
      <c r="K91" s="7"/>
      <c r="L91" s="7"/>
      <c r="M91" s="23"/>
      <c r="N91" s="23"/>
      <c r="O91" s="8">
        <f t="shared" si="10"/>
        <v>0</v>
      </c>
      <c r="P91" s="8">
        <f t="shared" si="11"/>
        <v>0</v>
      </c>
      <c r="Q91" s="36">
        <f t="shared" si="12"/>
        <v>0</v>
      </c>
    </row>
    <row r="92" spans="1:17" ht="14.25" thickBot="1">
      <c r="A92" s="13">
        <v>5</v>
      </c>
      <c r="B92" s="7"/>
      <c r="C92" s="7"/>
      <c r="D92" s="7"/>
      <c r="E92" s="23"/>
      <c r="F92" s="7"/>
      <c r="G92" s="3">
        <v>43190</v>
      </c>
      <c r="H92" s="34">
        <f>IF(F92="","",G92-F92)</f>
      </c>
      <c r="I92" s="24"/>
      <c r="J92" s="7"/>
      <c r="K92" s="7"/>
      <c r="L92" s="7"/>
      <c r="M92" s="23"/>
      <c r="N92" s="23"/>
      <c r="O92" s="8">
        <f t="shared" si="10"/>
        <v>0</v>
      </c>
      <c r="P92" s="8">
        <f t="shared" si="11"/>
        <v>0</v>
      </c>
      <c r="Q92" s="37">
        <f t="shared" si="12"/>
        <v>0</v>
      </c>
    </row>
    <row r="93" spans="7:17" ht="14.25" thickBot="1">
      <c r="G93" s="1"/>
      <c r="H93" s="28"/>
      <c r="P93" s="32" t="s">
        <v>61</v>
      </c>
      <c r="Q93" s="33">
        <f>SUM(Q88:Q92)</f>
        <v>0</v>
      </c>
    </row>
    <row r="94" spans="7:8" ht="13.5">
      <c r="G94" s="1"/>
      <c r="H94" s="28"/>
    </row>
    <row r="95" spans="7:8" ht="13.5">
      <c r="G95" s="1"/>
      <c r="H95" s="28"/>
    </row>
    <row r="96" spans="7:8" ht="13.5">
      <c r="G96" s="1"/>
      <c r="H96" s="28"/>
    </row>
    <row r="97" spans="7:8" ht="13.5">
      <c r="G97" s="1"/>
      <c r="H97" s="28"/>
    </row>
    <row r="98" spans="7:8" ht="13.5">
      <c r="G98" s="1"/>
      <c r="H98" s="28"/>
    </row>
    <row r="99" spans="7:8" ht="13.5">
      <c r="G99" s="1"/>
      <c r="H99" s="28"/>
    </row>
    <row r="100" spans="7:8" ht="13.5">
      <c r="G100" s="1"/>
      <c r="H100" s="28"/>
    </row>
    <row r="101" spans="7:8" ht="13.5">
      <c r="G101" s="1"/>
      <c r="H101" s="28"/>
    </row>
    <row r="102" spans="7:8" ht="13.5">
      <c r="G102" s="1"/>
      <c r="H102" s="28"/>
    </row>
    <row r="103" spans="7:8" ht="13.5">
      <c r="G103" s="1"/>
      <c r="H103" s="28"/>
    </row>
    <row r="104" spans="7:8" ht="13.5">
      <c r="G104" s="1"/>
      <c r="H104" s="28"/>
    </row>
    <row r="105" spans="7:8" ht="13.5">
      <c r="G105" s="1"/>
      <c r="H105" s="28"/>
    </row>
    <row r="106" spans="7:8" ht="13.5">
      <c r="G106" s="1"/>
      <c r="H106" s="28"/>
    </row>
    <row r="107" spans="7:8" ht="13.5">
      <c r="G107" s="1"/>
      <c r="H107" s="28"/>
    </row>
    <row r="108" spans="7:8" ht="13.5">
      <c r="G108" s="1"/>
      <c r="H108" s="28"/>
    </row>
    <row r="109" spans="7:8" ht="13.5">
      <c r="G109" s="1"/>
      <c r="H109" s="28"/>
    </row>
    <row r="110" spans="7:8" ht="13.5">
      <c r="G110" s="1"/>
      <c r="H110" s="28"/>
    </row>
    <row r="111" spans="7:8" ht="13.5">
      <c r="G111" s="1"/>
      <c r="H111" s="28"/>
    </row>
    <row r="112" spans="6:8" ht="13.5">
      <c r="F112" s="1"/>
      <c r="G112" s="1"/>
      <c r="H112" s="28"/>
    </row>
  </sheetData>
  <sheetProtection/>
  <mergeCells count="5">
    <mergeCell ref="B2:H2"/>
    <mergeCell ref="E6:I6"/>
    <mergeCell ref="E5:I5"/>
    <mergeCell ref="K6:L6"/>
    <mergeCell ref="K5:L5"/>
  </mergeCells>
  <dataValidations count="4">
    <dataValidation type="list" allowBlank="1" showInputMessage="1" showErrorMessage="1" sqref="M19:M59">
      <formula1>$S$6:$S$26</formula1>
    </dataValidation>
    <dataValidation type="list" allowBlank="1" showInputMessage="1" showErrorMessage="1" sqref="N19:N59 N67:N72 N77:N82 N87:N92">
      <formula1>$AB$10:$AB$11</formula1>
    </dataValidation>
    <dataValidation type="list" allowBlank="1" showInputMessage="1" showErrorMessage="1" sqref="M67:M72 M87:M92">
      <formula1>$V$6:$V$26</formula1>
    </dataValidation>
    <dataValidation type="list" allowBlank="1" showInputMessage="1" showErrorMessage="1" sqref="M77:M82">
      <formula1>$Y$6:$Y$26</formula1>
    </dataValidation>
  </dataValidations>
  <hyperlinks>
    <hyperlink ref="L67" r:id="rId1" display="osaka@aaa.com"/>
    <hyperlink ref="L19" r:id="rId2" display="osaka@aaa.com"/>
    <hyperlink ref="L77" r:id="rId3" display="osaka@aaa.com"/>
    <hyperlink ref="L87" r:id="rId4" display="osaka@aaa.com"/>
  </hyperlinks>
  <printOptions/>
  <pageMargins left="0.7" right="0.7" top="0.75" bottom="0.75" header="0.3" footer="0.3"/>
  <pageSetup orientation="portrait" paperSize="43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5"/>
  <sheetViews>
    <sheetView zoomScalePageLayoutView="0" workbookViewId="0" topLeftCell="A3">
      <selection activeCell="B18" sqref="B18"/>
    </sheetView>
  </sheetViews>
  <sheetFormatPr defaultColWidth="9.140625" defaultRowHeight="15"/>
  <cols>
    <col min="2" max="2" width="9.421875" style="0" customWidth="1"/>
    <col min="3" max="3" width="12.57421875" style="0" customWidth="1"/>
    <col min="5" max="5" width="16.8515625" style="0" customWidth="1"/>
    <col min="6" max="6" width="7.00390625" style="0" customWidth="1"/>
    <col min="7" max="7" width="23.421875" style="0" customWidth="1"/>
    <col min="9" max="9" width="13.421875" style="0" customWidth="1"/>
    <col min="11" max="11" width="11.7109375" style="0" customWidth="1"/>
    <col min="14" max="14" width="9.57421875" style="0" customWidth="1"/>
    <col min="15" max="15" width="13.28125" style="0" customWidth="1"/>
  </cols>
  <sheetData>
    <row r="4" spans="2:5" ht="13.5">
      <c r="B4" s="2" t="s">
        <v>11</v>
      </c>
      <c r="C4" s="2" t="s">
        <v>17</v>
      </c>
      <c r="E4" t="s">
        <v>77</v>
      </c>
    </row>
    <row r="5" spans="2:6" ht="13.5">
      <c r="B5" s="2" t="s">
        <v>45</v>
      </c>
      <c r="C5" s="2">
        <v>2000</v>
      </c>
      <c r="E5" s="2" t="s">
        <v>15</v>
      </c>
      <c r="F5" s="2">
        <v>200</v>
      </c>
    </row>
    <row r="6" spans="2:6" ht="13.5">
      <c r="B6" s="2" t="s">
        <v>46</v>
      </c>
      <c r="C6" s="2">
        <v>2000</v>
      </c>
      <c r="E6" s="2" t="s">
        <v>16</v>
      </c>
      <c r="F6" s="2">
        <v>0</v>
      </c>
    </row>
    <row r="7" spans="2:3" ht="13.5">
      <c r="B7" s="2" t="s">
        <v>47</v>
      </c>
      <c r="C7" s="2">
        <v>2000</v>
      </c>
    </row>
    <row r="8" spans="2:3" ht="13.5">
      <c r="B8" s="2" t="s">
        <v>48</v>
      </c>
      <c r="C8" s="2">
        <v>2000</v>
      </c>
    </row>
    <row r="9" spans="2:6" ht="13.5">
      <c r="B9" s="2" t="s">
        <v>30</v>
      </c>
      <c r="C9" s="2">
        <v>2000</v>
      </c>
      <c r="E9" s="22"/>
      <c r="F9" s="22"/>
    </row>
    <row r="10" spans="2:6" ht="13.5">
      <c r="B10" s="2" t="s">
        <v>31</v>
      </c>
      <c r="C10" s="2">
        <v>2000</v>
      </c>
      <c r="E10" s="22"/>
      <c r="F10" s="22"/>
    </row>
    <row r="11" spans="2:3" ht="13.5">
      <c r="B11" s="2" t="s">
        <v>33</v>
      </c>
      <c r="C11" s="2">
        <v>2000</v>
      </c>
    </row>
    <row r="12" spans="2:3" ht="14.25" thickBot="1">
      <c r="B12" s="2" t="s">
        <v>32</v>
      </c>
      <c r="C12" s="2">
        <v>2000</v>
      </c>
    </row>
    <row r="13" spans="2:7" ht="13.5">
      <c r="B13" s="2" t="s">
        <v>34</v>
      </c>
      <c r="C13" s="2">
        <v>2000</v>
      </c>
      <c r="E13" s="60" t="s">
        <v>80</v>
      </c>
      <c r="F13" s="61"/>
      <c r="G13" s="43" t="s">
        <v>81</v>
      </c>
    </row>
    <row r="14" spans="2:7" ht="13.5">
      <c r="B14" s="2" t="s">
        <v>35</v>
      </c>
      <c r="C14" s="2">
        <v>2000</v>
      </c>
      <c r="E14" s="62" t="s">
        <v>82</v>
      </c>
      <c r="F14" s="58"/>
      <c r="G14" s="44" t="s">
        <v>83</v>
      </c>
    </row>
    <row r="15" spans="2:7" ht="14.25" thickBot="1">
      <c r="B15" s="2" t="s">
        <v>36</v>
      </c>
      <c r="C15" s="2">
        <v>2000</v>
      </c>
      <c r="E15" s="63" t="s">
        <v>84</v>
      </c>
      <c r="F15" s="64"/>
      <c r="G15" s="45" t="s">
        <v>85</v>
      </c>
    </row>
    <row r="16" spans="2:3" ht="13.5">
      <c r="B16" s="2" t="s">
        <v>37</v>
      </c>
      <c r="C16" s="2">
        <v>2000</v>
      </c>
    </row>
    <row r="17" spans="2:3" ht="13.5">
      <c r="B17" s="2" t="s">
        <v>38</v>
      </c>
      <c r="C17" s="2">
        <v>2000</v>
      </c>
    </row>
    <row r="18" spans="2:3" ht="13.5">
      <c r="B18" s="2" t="s">
        <v>43</v>
      </c>
      <c r="C18" s="2">
        <v>1500</v>
      </c>
    </row>
    <row r="19" spans="2:3" ht="13.5">
      <c r="B19" s="2" t="s">
        <v>44</v>
      </c>
      <c r="C19" s="2">
        <v>1500</v>
      </c>
    </row>
    <row r="20" spans="2:3" ht="13.5">
      <c r="B20" s="2" t="s">
        <v>49</v>
      </c>
      <c r="C20" s="2">
        <v>2000</v>
      </c>
    </row>
    <row r="21" spans="2:3" ht="13.5">
      <c r="B21" s="2" t="s">
        <v>50</v>
      </c>
      <c r="C21" s="2">
        <v>2000</v>
      </c>
    </row>
    <row r="22" spans="2:3" ht="13.5">
      <c r="B22" s="2" t="s">
        <v>51</v>
      </c>
      <c r="C22" s="2">
        <v>2000</v>
      </c>
    </row>
    <row r="23" spans="2:3" ht="13.5">
      <c r="B23" s="2" t="s">
        <v>54</v>
      </c>
      <c r="C23" s="2">
        <v>2000</v>
      </c>
    </row>
    <row r="24" spans="2:3" ht="13.5">
      <c r="B24" s="2" t="s">
        <v>52</v>
      </c>
      <c r="C24" s="2">
        <v>2000</v>
      </c>
    </row>
    <row r="25" spans="2:3" ht="13.5">
      <c r="B25" s="15" t="s">
        <v>53</v>
      </c>
      <c r="C25" s="15">
        <v>2000</v>
      </c>
    </row>
  </sheetData>
  <sheetProtection/>
  <mergeCells count="3">
    <mergeCell ref="E13:F13"/>
    <mergeCell ref="E14:F14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Momoko</dc:creator>
  <cp:keywords/>
  <dc:description/>
  <cp:lastModifiedBy>Momoko</cp:lastModifiedBy>
  <cp:lastPrinted>2017-05-15T15:09:40Z</cp:lastPrinted>
  <dcterms:created xsi:type="dcterms:W3CDTF">2017-04-08T14:45:30Z</dcterms:created>
  <dcterms:modified xsi:type="dcterms:W3CDTF">2017-05-16T13:04:10Z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