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申込シート" sheetId="1" r:id="rId1"/>
    <sheet name="郵送希望者住所記入シート" sheetId="2" r:id="rId2"/>
  </sheets>
  <definedNames/>
  <calcPr fullCalcOnLoad="1"/>
</workbook>
</file>

<file path=xl/sharedStrings.xml><?xml version="1.0" encoding="utf-8"?>
<sst xmlns="http://schemas.openxmlformats.org/spreadsheetml/2006/main" count="90" uniqueCount="83">
  <si>
    <t>代表者(申込者)情報</t>
  </si>
  <si>
    <t>大学名またはクラブ名</t>
  </si>
  <si>
    <t>代表者(申込者)氏名</t>
  </si>
  <si>
    <t>電話番号</t>
  </si>
  <si>
    <t>E-mailアドレス</t>
  </si>
  <si>
    <t>振込・振替人名義</t>
  </si>
  <si>
    <t>振込・振替総額(円)</t>
  </si>
  <si>
    <t>振込・振替金融機関および支店名</t>
  </si>
  <si>
    <t>ME/WE</t>
  </si>
  <si>
    <t>MO/WO</t>
  </si>
  <si>
    <t>一般</t>
  </si>
  <si>
    <t>高校生以下</t>
  </si>
  <si>
    <t>学生・賛助会員</t>
  </si>
  <si>
    <t>MF/WF</t>
  </si>
  <si>
    <t>プログラムおよび成績表郵送費</t>
  </si>
  <si>
    <t>E-card レンタル</t>
  </si>
  <si>
    <t>性別</t>
  </si>
  <si>
    <t>生年月日</t>
  </si>
  <si>
    <t>所属</t>
  </si>
  <si>
    <t>クラス</t>
  </si>
  <si>
    <t>例</t>
  </si>
  <si>
    <t>(MO/WOクラスの場合)
区分</t>
  </si>
  <si>
    <t>男性</t>
  </si>
  <si>
    <t>女性</t>
  </si>
  <si>
    <t>列1</t>
  </si>
  <si>
    <t>名前
(苗字と名前の間は
半角スペース1字分
お開け下さい)</t>
  </si>
  <si>
    <t>ふりがな
(苗字と名前の間は
半角スペース1字分
お開け下さい)</t>
  </si>
  <si>
    <t>データ</t>
  </si>
  <si>
    <t>ME</t>
  </si>
  <si>
    <t>WE</t>
  </si>
  <si>
    <t>MO</t>
  </si>
  <si>
    <t>MO</t>
  </si>
  <si>
    <t>WO</t>
  </si>
  <si>
    <t>MF</t>
  </si>
  <si>
    <t>WF</t>
  </si>
  <si>
    <t>学生</t>
  </si>
  <si>
    <t>レンタル</t>
  </si>
  <si>
    <t>E-card</t>
  </si>
  <si>
    <t>(My E-cardの場合)
My E-card番号</t>
  </si>
  <si>
    <t>My E-ｃard</t>
  </si>
  <si>
    <t>希望する</t>
  </si>
  <si>
    <t>希望しない</t>
  </si>
  <si>
    <t>合計参加費(円)</t>
  </si>
  <si>
    <t>参加費 (円)</t>
  </si>
  <si>
    <t>参加費
(円)
※自動計算</t>
  </si>
  <si>
    <t>・　以下の黒字の欄は関係する欄の必要事項入力で自動計算されます。</t>
  </si>
  <si>
    <t>郵送希望者住所記入シート</t>
  </si>
  <si>
    <t>氏名</t>
  </si>
  <si>
    <t>郵便番号</t>
  </si>
  <si>
    <t>住所</t>
  </si>
  <si>
    <t xml:space="preserve">プログラム郵送※
</t>
  </si>
  <si>
    <t>成績郵送※</t>
  </si>
  <si>
    <t>・　MF/WFクラスのみ、当日申込も受付致します。</t>
  </si>
  <si>
    <r>
      <t>・　以下の</t>
    </r>
    <r>
      <rPr>
        <u val="single"/>
        <sz val="11"/>
        <color indexed="8"/>
        <rFont val="Meiryo UI"/>
        <family val="3"/>
      </rPr>
      <t>下線</t>
    </r>
    <r>
      <rPr>
        <sz val="11"/>
        <color indexed="8"/>
        <rFont val="Meiryo UI"/>
        <family val="3"/>
      </rPr>
      <t>を引いた欄については、リストから該当する項目をご選択ください。</t>
    </r>
  </si>
  <si>
    <t>日本学連賛助会員</t>
  </si>
  <si>
    <t>※プログラム・成績郵送希望の方は別シートの「郵送希望者住所記入シート」に氏名・住所をご記入ください。</t>
  </si>
  <si>
    <t>・  複数のクラスに参加することはできません。</t>
  </si>
  <si>
    <t>・　MO/WOクラスは性別による制限を設けません。</t>
  </si>
  <si>
    <t>・  ME/WE、MF/WFクラスでは、男性はMクラス、女性はWクラスのみ申込を受け付けます。</t>
  </si>
  <si>
    <t>・　ME/WE、MF/WFクラスは参加資格を満たす方のみ申込を受け付けます。</t>
  </si>
  <si>
    <t>年齢
※生年月日の入力で自動計算
※2017年3月31日現在の年齢</t>
  </si>
  <si>
    <t>松井 俊樹</t>
  </si>
  <si>
    <t>まつい としき</t>
  </si>
  <si>
    <t>京大OB</t>
  </si>
  <si>
    <t>2016年度 日本学生オリエンテーリング選手権大会ロングディスタンス競技部門関西地区代表選考会 申込書</t>
  </si>
  <si>
    <t>・　ME/WE、MF/WFクラスの方は、所属欄に大学名と学連登録年数をご記入ください。（例：京都大学所属で学連登録4年目の場合⇒京都大学4）</t>
  </si>
  <si>
    <t>男性</t>
  </si>
  <si>
    <t>女性</t>
  </si>
  <si>
    <t>ME</t>
  </si>
  <si>
    <t>WE</t>
  </si>
  <si>
    <t>MO</t>
  </si>
  <si>
    <t>WO</t>
  </si>
  <si>
    <t>MF</t>
  </si>
  <si>
    <t>WF</t>
  </si>
  <si>
    <t>My E-ｃard</t>
  </si>
  <si>
    <t>レンタル</t>
  </si>
  <si>
    <t>希望する</t>
  </si>
  <si>
    <t>希望しない</t>
  </si>
  <si>
    <t>一般</t>
  </si>
  <si>
    <t>学生</t>
  </si>
  <si>
    <t>賛助会員</t>
  </si>
  <si>
    <t>高校生以下</t>
  </si>
  <si>
    <t>・　必要事項を漏れなく記載の上、E-mailに添付しお送りください。　＜締切：6月9日（木） 、MF/WFクラスのみ6月15日（水）＞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</si>
</sst>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Calibri"/>
      <family val="3"/>
    </font>
    <font>
      <sz val="11"/>
      <color indexed="8"/>
      <name val="ＭＳ Ｐゴシック"/>
      <family val="3"/>
    </font>
    <font>
      <sz val="6"/>
      <name val="ＭＳ Ｐゴシック"/>
      <family val="3"/>
    </font>
    <font>
      <sz val="11"/>
      <color indexed="8"/>
      <name val="Meiryo UI"/>
      <family val="3"/>
    </font>
    <font>
      <sz val="11"/>
      <name val="Meiryo UI"/>
      <family val="3"/>
    </font>
    <font>
      <sz val="10"/>
      <name val="Meiryo UI"/>
      <family val="3"/>
    </font>
    <font>
      <b/>
      <sz val="11"/>
      <name val="Meiryo UI"/>
      <family val="3"/>
    </font>
    <font>
      <u val="single"/>
      <sz val="11"/>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Meiryo UI"/>
      <family val="3"/>
    </font>
    <font>
      <sz val="10"/>
      <color indexed="8"/>
      <name val="Meiryo UI"/>
      <family val="3"/>
    </font>
    <font>
      <u val="single"/>
      <sz val="10"/>
      <color indexed="8"/>
      <name val="Meiryo UI"/>
      <family val="3"/>
    </font>
    <font>
      <b/>
      <sz val="11"/>
      <color indexed="9"/>
      <name val="Meiryo UI"/>
      <family val="3"/>
    </font>
    <font>
      <sz val="11"/>
      <color indexed="9"/>
      <name val="Meiryo UI"/>
      <family val="3"/>
    </font>
    <font>
      <sz val="11"/>
      <color indexed="17"/>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Meiryo UI"/>
      <family val="3"/>
    </font>
    <font>
      <sz val="11"/>
      <color theme="1"/>
      <name val="Meiryo UI"/>
      <family val="3"/>
    </font>
    <font>
      <sz val="10"/>
      <color theme="1"/>
      <name val="Meiryo UI"/>
      <family val="3"/>
    </font>
    <font>
      <u val="single"/>
      <sz val="10"/>
      <color theme="1"/>
      <name val="Meiryo UI"/>
      <family val="3"/>
    </font>
    <font>
      <b/>
      <sz val="11"/>
      <color theme="0"/>
      <name val="Meiryo UI"/>
      <family val="3"/>
    </font>
    <font>
      <sz val="11"/>
      <color theme="0"/>
      <name val="Meiryo UI"/>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39998000860214233"/>
        <bgColor indexed="64"/>
      </patternFill>
    </fill>
    <fill>
      <patternFill patternType="solid">
        <fgColor theme="3" tint="0.799979984760284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style="medium"/>
      <bottom style="medium"/>
    </border>
    <border>
      <left/>
      <right style="thin"/>
      <top style="medium"/>
      <bottom style="thin"/>
    </border>
    <border>
      <left style="thin"/>
      <right style="thin"/>
      <top style="medium"/>
      <bottom style="thin"/>
    </border>
    <border>
      <left style="thin"/>
      <right/>
      <top style="medium"/>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right style="medium"/>
      <top style="medium"/>
      <bottom style="medium"/>
    </border>
    <border>
      <left style="thin"/>
      <right style="thin"/>
      <top style="medium"/>
      <bottom style="medium"/>
    </border>
    <border>
      <left style="medium"/>
      <right style="thin"/>
      <top style="thin"/>
      <bottom style="thin"/>
    </border>
    <border>
      <left style="medium"/>
      <right style="thin"/>
      <top/>
      <bottom style="thin"/>
    </border>
    <border>
      <left style="thin"/>
      <right style="thin"/>
      <top/>
      <bottom style="thin"/>
    </border>
    <border>
      <left style="medium"/>
      <right/>
      <top style="medium"/>
      <bottom style="thin"/>
    </border>
    <border>
      <left style="medium"/>
      <right/>
      <top style="thin"/>
      <bottom style="thin"/>
    </border>
    <border>
      <left style="medium"/>
      <right style="thin"/>
      <top style="thin"/>
      <bottom style="medium"/>
    </border>
    <border>
      <left style="thin"/>
      <right style="thin"/>
      <top style="thin"/>
      <bottom style="medium"/>
    </border>
    <border>
      <left style="medium"/>
      <right/>
      <top style="thin"/>
      <bottom style="medium"/>
    </border>
    <border>
      <left/>
      <right style="thin"/>
      <top style="thin"/>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1">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176" fontId="47" fillId="0" borderId="0" xfId="0" applyNumberFormat="1" applyFont="1" applyAlignment="1">
      <alignment vertical="center"/>
    </xf>
    <xf numFmtId="3" fontId="47" fillId="0" borderId="10" xfId="0" applyNumberFormat="1" applyFont="1" applyBorder="1" applyAlignment="1">
      <alignment vertical="center"/>
    </xf>
    <xf numFmtId="3" fontId="47" fillId="0" borderId="11" xfId="0" applyNumberFormat="1"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47" fillId="0" borderId="0" xfId="0" applyFont="1" applyAlignment="1">
      <alignment horizontal="center" vertical="center"/>
    </xf>
    <xf numFmtId="14" fontId="47" fillId="0" borderId="0" xfId="0" applyNumberFormat="1" applyFont="1" applyAlignment="1">
      <alignment vertical="center"/>
    </xf>
    <xf numFmtId="0" fontId="47" fillId="0" borderId="13" xfId="0" applyFont="1" applyBorder="1" applyAlignment="1">
      <alignment vertical="center"/>
    </xf>
    <xf numFmtId="0" fontId="47" fillId="0" borderId="0" xfId="0" applyFont="1" applyAlignment="1" applyProtection="1">
      <alignment vertical="center"/>
      <protection locked="0"/>
    </xf>
    <xf numFmtId="14" fontId="47" fillId="0" borderId="0" xfId="0" applyNumberFormat="1" applyFont="1" applyAlignment="1" applyProtection="1">
      <alignment vertical="center"/>
      <protection locked="0"/>
    </xf>
    <xf numFmtId="0" fontId="5" fillId="0" borderId="0" xfId="0" applyFont="1" applyAlignment="1">
      <alignment horizontal="center" vertical="center" wrapText="1"/>
    </xf>
    <xf numFmtId="176" fontId="5" fillId="0" borderId="0" xfId="0" applyNumberFormat="1" applyFont="1" applyAlignment="1">
      <alignment horizontal="center" vertical="center" wrapText="1"/>
    </xf>
    <xf numFmtId="0" fontId="6" fillId="25" borderId="14" xfId="38" applyFont="1" applyBorder="1" applyAlignment="1">
      <alignment vertical="center"/>
    </xf>
    <xf numFmtId="0" fontId="49" fillId="0" borderId="0" xfId="0" applyFont="1" applyAlignment="1">
      <alignment horizontal="center" vertical="center"/>
    </xf>
    <xf numFmtId="0" fontId="49" fillId="0" borderId="0" xfId="0" applyFont="1" applyAlignment="1">
      <alignment horizontal="center" vertical="center" wrapText="1"/>
    </xf>
    <xf numFmtId="0" fontId="46" fillId="0" borderId="0" xfId="0" applyFont="1" applyAlignment="1">
      <alignment horizontal="left" vertical="center"/>
    </xf>
    <xf numFmtId="0" fontId="50" fillId="33" borderId="15" xfId="0" applyFont="1" applyFill="1" applyBorder="1" applyAlignment="1">
      <alignment vertical="center"/>
    </xf>
    <xf numFmtId="0" fontId="50" fillId="33" borderId="16" xfId="0" applyFont="1" applyFill="1" applyBorder="1" applyAlignment="1">
      <alignment vertical="center"/>
    </xf>
    <xf numFmtId="0" fontId="50" fillId="33" borderId="17" xfId="0" applyFont="1" applyFill="1" applyBorder="1" applyAlignment="1">
      <alignment vertical="center"/>
    </xf>
    <xf numFmtId="0" fontId="47" fillId="0" borderId="18" xfId="0" applyFont="1" applyBorder="1" applyAlignment="1">
      <alignment vertical="center"/>
    </xf>
    <xf numFmtId="0" fontId="47" fillId="0" borderId="19" xfId="0" applyFont="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47" fillId="0" borderId="22" xfId="0" applyFont="1" applyBorder="1" applyAlignment="1">
      <alignment vertical="center"/>
    </xf>
    <xf numFmtId="0" fontId="51" fillId="0" borderId="0" xfId="0" applyFont="1" applyAlignment="1">
      <alignment vertical="center"/>
    </xf>
    <xf numFmtId="176" fontId="47" fillId="0" borderId="0" xfId="0" applyNumberFormat="1" applyFont="1" applyAlignment="1" applyProtection="1">
      <alignment vertical="center"/>
      <protection/>
    </xf>
    <xf numFmtId="176" fontId="6" fillId="25" borderId="23" xfId="38" applyNumberFormat="1" applyFont="1" applyBorder="1" applyAlignment="1" applyProtection="1">
      <alignment vertical="center"/>
      <protection/>
    </xf>
    <xf numFmtId="0" fontId="47" fillId="0" borderId="0" xfId="0" applyFont="1" applyAlignment="1">
      <alignment horizontal="left" vertical="center"/>
    </xf>
    <xf numFmtId="0" fontId="47" fillId="33" borderId="14" xfId="0" applyFont="1" applyFill="1" applyBorder="1" applyAlignment="1">
      <alignment horizontal="center" vertical="center"/>
    </xf>
    <xf numFmtId="0" fontId="47" fillId="33" borderId="24" xfId="0" applyFont="1" applyFill="1" applyBorder="1" applyAlignment="1">
      <alignment horizontal="center" vertical="center"/>
    </xf>
    <xf numFmtId="0" fontId="47" fillId="33" borderId="23" xfId="0" applyFont="1" applyFill="1" applyBorder="1" applyAlignment="1">
      <alignment horizontal="center" vertical="center"/>
    </xf>
    <xf numFmtId="0" fontId="52" fillId="10" borderId="25" xfId="60" applyFont="1" applyFill="1" applyBorder="1" applyAlignment="1">
      <alignment horizontal="left" vertical="center"/>
    </xf>
    <xf numFmtId="0" fontId="4" fillId="16" borderId="14" xfId="35" applyFont="1" applyFill="1" applyBorder="1" applyAlignment="1">
      <alignment horizontal="center" vertical="center"/>
    </xf>
    <xf numFmtId="0" fontId="4" fillId="16" borderId="24" xfId="35" applyFont="1" applyFill="1" applyBorder="1" applyAlignment="1">
      <alignment horizontal="center" vertical="center"/>
    </xf>
    <xf numFmtId="0" fontId="4" fillId="16" borderId="23" xfId="35" applyFont="1" applyFill="1" applyBorder="1" applyAlignment="1">
      <alignment horizontal="center" vertical="center"/>
    </xf>
    <xf numFmtId="0" fontId="52" fillId="10" borderId="26" xfId="60" applyFont="1" applyFill="1" applyBorder="1" applyAlignment="1">
      <alignment horizontal="left" vertical="center"/>
    </xf>
    <xf numFmtId="0" fontId="52" fillId="10" borderId="27" xfId="60" applyFont="1" applyFill="1" applyBorder="1" applyAlignment="1">
      <alignment horizontal="left" vertical="center"/>
    </xf>
    <xf numFmtId="0" fontId="47" fillId="34" borderId="28" xfId="0" applyFont="1" applyFill="1" applyBorder="1" applyAlignment="1">
      <alignment horizontal="center" vertical="center"/>
    </xf>
    <xf numFmtId="0" fontId="47" fillId="34" borderId="15" xfId="0" applyFont="1" applyFill="1" applyBorder="1" applyAlignment="1">
      <alignment horizontal="center" vertical="center"/>
    </xf>
    <xf numFmtId="0" fontId="47" fillId="34" borderId="29" xfId="0" applyFont="1" applyFill="1" applyBorder="1" applyAlignment="1">
      <alignment horizontal="center" vertical="center"/>
    </xf>
    <xf numFmtId="0" fontId="47" fillId="34" borderId="18" xfId="0" applyFont="1" applyFill="1" applyBorder="1" applyAlignment="1">
      <alignment horizontal="center" vertical="center"/>
    </xf>
    <xf numFmtId="0" fontId="52" fillId="10" borderId="13" xfId="60" applyFont="1" applyFill="1" applyBorder="1" applyAlignment="1">
      <alignment horizontal="left" vertical="center"/>
    </xf>
    <xf numFmtId="0" fontId="52" fillId="10" borderId="30" xfId="60" applyFont="1" applyFill="1" applyBorder="1" applyAlignment="1">
      <alignment horizontal="left" vertical="center"/>
    </xf>
    <xf numFmtId="0" fontId="52" fillId="10" borderId="31" xfId="60" applyFont="1" applyFill="1" applyBorder="1" applyAlignment="1">
      <alignment horizontal="left" vertical="center"/>
    </xf>
    <xf numFmtId="0" fontId="47" fillId="4" borderId="13" xfId="23" applyFont="1" applyFill="1" applyBorder="1" applyAlignment="1">
      <alignment horizontal="left" vertical="center"/>
    </xf>
    <xf numFmtId="0" fontId="47" fillId="34" borderId="32" xfId="0" applyFont="1" applyFill="1" applyBorder="1" applyAlignment="1">
      <alignment horizontal="center" vertical="center"/>
    </xf>
    <xf numFmtId="0" fontId="47" fillId="34" borderId="33" xfId="0" applyFont="1" applyFill="1" applyBorder="1" applyAlignment="1">
      <alignment horizontal="center" vertical="center"/>
    </xf>
    <xf numFmtId="0" fontId="47" fillId="0" borderId="17" xfId="0" applyFont="1" applyBorder="1" applyAlignment="1" applyProtection="1">
      <alignment horizontal="center" vertical="center"/>
      <protection locked="0"/>
    </xf>
    <xf numFmtId="0" fontId="47" fillId="0" borderId="34" xfId="0" applyFont="1" applyBorder="1" applyAlignment="1" applyProtection="1">
      <alignment horizontal="center" vertical="center"/>
      <protection locked="0"/>
    </xf>
    <xf numFmtId="0" fontId="47" fillId="0" borderId="35" xfId="0" applyFont="1" applyBorder="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47" fillId="0" borderId="36" xfId="0" applyFont="1" applyBorder="1" applyAlignment="1" applyProtection="1">
      <alignment horizontal="center" vertical="center"/>
      <protection locked="0"/>
    </xf>
    <xf numFmtId="0" fontId="47" fillId="0" borderId="37" xfId="0" applyFont="1" applyBorder="1" applyAlignment="1" applyProtection="1">
      <alignment horizontal="center" vertical="center"/>
      <protection locked="0"/>
    </xf>
    <xf numFmtId="176" fontId="47" fillId="0" borderId="38" xfId="0" applyNumberFormat="1" applyFont="1" applyBorder="1" applyAlignment="1" applyProtection="1">
      <alignment horizontal="center" vertical="center"/>
      <protection/>
    </xf>
    <xf numFmtId="0" fontId="47" fillId="0" borderId="39" xfId="0" applyFont="1" applyBorder="1" applyAlignment="1" applyProtection="1">
      <alignment horizontal="center" vertical="center"/>
      <protection/>
    </xf>
    <xf numFmtId="0" fontId="47" fillId="0" borderId="40"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テーブル1" displayName="テーブル1" ref="A25:N126" comment="" totalsRowShown="0">
  <tableColumns count="14">
    <tableColumn id="1" name="列1"/>
    <tableColumn id="2" name="名前_x000A_(苗字と名前の間は_x000A_半角スペース1字分_x000A_お開け下さい)"/>
    <tableColumn id="3" name="ふりがな_x000A_(苗字と名前の間は_x000A_半角スペース1字分_x000A_お開け下さい)"/>
    <tableColumn id="4" name="性別"/>
    <tableColumn id="5" name="生年月日"/>
    <tableColumn id="6" name="年齢_x000A_※生年月日の入力で自動計算_x000A_※2017年3月31日現在の年齢"/>
    <tableColumn id="7" name="所属"/>
    <tableColumn id="8" name="クラス"/>
    <tableColumn id="9" name="(MO/WOクラスの場合)_x000A_区分"/>
    <tableColumn id="10" name="E-card"/>
    <tableColumn id="11" name="(My E-cardの場合)_x000A_My E-card番号"/>
    <tableColumn id="12" name="プログラム郵送※_x000A_"/>
    <tableColumn id="13" name="成績郵送※"/>
    <tableColumn id="14" name="参加費_x000A_(円)_x000A_※自動計算"/>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6"/>
  <sheetViews>
    <sheetView tabSelected="1" zoomScalePageLayoutView="0" workbookViewId="0" topLeftCell="A4">
      <selection activeCell="L10" sqref="L10"/>
    </sheetView>
  </sheetViews>
  <sheetFormatPr defaultColWidth="9.140625" defaultRowHeight="15"/>
  <cols>
    <col min="1" max="1" width="4.28125" style="10" customWidth="1"/>
    <col min="2" max="2" width="19.7109375" style="2" customWidth="1"/>
    <col min="3" max="3" width="18.28125" style="2" customWidth="1"/>
    <col min="4" max="4" width="6.7109375" style="2" customWidth="1"/>
    <col min="5" max="5" width="13.421875" style="2" customWidth="1"/>
    <col min="6" max="6" width="27.00390625" style="2" customWidth="1"/>
    <col min="7" max="7" width="20.7109375" style="2" customWidth="1"/>
    <col min="8" max="8" width="9.00390625" style="2" customWidth="1"/>
    <col min="9" max="9" width="21.57421875" style="2" customWidth="1"/>
    <col min="10" max="10" width="11.57421875" style="2" customWidth="1"/>
    <col min="11" max="11" width="18.28125" style="2" customWidth="1"/>
    <col min="12" max="12" width="15.421875" style="2" customWidth="1"/>
    <col min="13" max="13" width="15.28125" style="2" customWidth="1"/>
    <col min="14" max="14" width="9.7109375" style="3" customWidth="1"/>
    <col min="15" max="15" width="10.140625" style="2" customWidth="1"/>
    <col min="16" max="16" width="9.00390625" style="2" customWidth="1"/>
    <col min="17" max="17" width="0" style="2" hidden="1" customWidth="1"/>
    <col min="18" max="16384" width="9.00390625" style="2" customWidth="1"/>
  </cols>
  <sheetData>
    <row r="1" ht="24">
      <c r="A1" s="20" t="s">
        <v>64</v>
      </c>
    </row>
    <row r="2" ht="24">
      <c r="A2" s="20"/>
    </row>
    <row r="3" ht="16.5" thickBot="1">
      <c r="Q3" s="2" t="s">
        <v>66</v>
      </c>
    </row>
    <row r="4" spans="2:17" ht="16.5" thickBot="1">
      <c r="B4" s="33" t="s">
        <v>0</v>
      </c>
      <c r="C4" s="34"/>
      <c r="D4" s="34"/>
      <c r="E4" s="34"/>
      <c r="F4" s="35"/>
      <c r="I4" s="37" t="s">
        <v>43</v>
      </c>
      <c r="J4" s="38"/>
      <c r="K4" s="38"/>
      <c r="L4" s="39"/>
      <c r="Q4" s="2" t="s">
        <v>67</v>
      </c>
    </row>
    <row r="5" spans="2:12" ht="15.75">
      <c r="B5" s="42" t="s">
        <v>1</v>
      </c>
      <c r="C5" s="43"/>
      <c r="D5" s="52"/>
      <c r="E5" s="53"/>
      <c r="F5" s="54"/>
      <c r="I5" s="40" t="s">
        <v>8</v>
      </c>
      <c r="J5" s="41"/>
      <c r="K5" s="41"/>
      <c r="L5" s="4">
        <v>2000</v>
      </c>
    </row>
    <row r="6" spans="2:17" ht="15.75">
      <c r="B6" s="44" t="s">
        <v>2</v>
      </c>
      <c r="C6" s="45"/>
      <c r="D6" s="55"/>
      <c r="E6" s="56"/>
      <c r="F6" s="57"/>
      <c r="I6" s="36" t="s">
        <v>9</v>
      </c>
      <c r="J6" s="49" t="s">
        <v>10</v>
      </c>
      <c r="K6" s="49"/>
      <c r="L6" s="5">
        <v>2500</v>
      </c>
      <c r="Q6" s="2" t="s">
        <v>68</v>
      </c>
    </row>
    <row r="7" spans="2:17" ht="15.75">
      <c r="B7" s="44" t="s">
        <v>3</v>
      </c>
      <c r="C7" s="45"/>
      <c r="D7" s="55"/>
      <c r="E7" s="56"/>
      <c r="F7" s="57"/>
      <c r="I7" s="36"/>
      <c r="J7" s="49" t="s">
        <v>12</v>
      </c>
      <c r="K7" s="49"/>
      <c r="L7" s="5">
        <v>2200</v>
      </c>
      <c r="Q7" s="2" t="s">
        <v>69</v>
      </c>
    </row>
    <row r="8" spans="2:17" ht="15.75">
      <c r="B8" s="44" t="s">
        <v>4</v>
      </c>
      <c r="C8" s="45"/>
      <c r="D8" s="55"/>
      <c r="E8" s="56"/>
      <c r="F8" s="57"/>
      <c r="I8" s="36"/>
      <c r="J8" s="49" t="s">
        <v>11</v>
      </c>
      <c r="K8" s="49"/>
      <c r="L8" s="5">
        <v>1000</v>
      </c>
      <c r="Q8" s="2" t="s">
        <v>70</v>
      </c>
    </row>
    <row r="9" spans="2:17" ht="15.75">
      <c r="B9" s="44" t="s">
        <v>7</v>
      </c>
      <c r="C9" s="45"/>
      <c r="D9" s="55"/>
      <c r="E9" s="56"/>
      <c r="F9" s="57"/>
      <c r="I9" s="36" t="s">
        <v>13</v>
      </c>
      <c r="J9" s="46"/>
      <c r="K9" s="46"/>
      <c r="L9" s="6">
        <v>500</v>
      </c>
      <c r="Q9" s="2" t="s">
        <v>71</v>
      </c>
    </row>
    <row r="10" spans="2:17" ht="15.75">
      <c r="B10" s="44" t="s">
        <v>5</v>
      </c>
      <c r="C10" s="45"/>
      <c r="D10" s="55"/>
      <c r="E10" s="56"/>
      <c r="F10" s="57"/>
      <c r="I10" s="36" t="s">
        <v>15</v>
      </c>
      <c r="J10" s="46"/>
      <c r="K10" s="46"/>
      <c r="L10" s="6">
        <v>300</v>
      </c>
      <c r="Q10" s="2" t="s">
        <v>72</v>
      </c>
    </row>
    <row r="11" spans="2:17" ht="16.5" thickBot="1">
      <c r="B11" s="50" t="s">
        <v>6</v>
      </c>
      <c r="C11" s="51"/>
      <c r="D11" s="58">
        <f>IF(N23=0,"",N23)</f>
      </c>
      <c r="E11" s="59"/>
      <c r="F11" s="60"/>
      <c r="I11" s="47" t="s">
        <v>14</v>
      </c>
      <c r="J11" s="48"/>
      <c r="K11" s="48"/>
      <c r="L11" s="7">
        <v>200</v>
      </c>
      <c r="Q11" s="2" t="s">
        <v>73</v>
      </c>
    </row>
    <row r="13" spans="2:17" ht="15.75">
      <c r="B13" s="2" t="s">
        <v>82</v>
      </c>
      <c r="Q13" s="2" t="s">
        <v>74</v>
      </c>
    </row>
    <row r="14" spans="2:17" ht="15.75">
      <c r="B14" s="2" t="s">
        <v>53</v>
      </c>
      <c r="Q14" s="2" t="s">
        <v>75</v>
      </c>
    </row>
    <row r="15" ht="15.75">
      <c r="B15" s="2" t="s">
        <v>45</v>
      </c>
    </row>
    <row r="16" spans="2:17" ht="15.75">
      <c r="B16" s="2" t="s">
        <v>56</v>
      </c>
      <c r="Q16" s="2" t="s">
        <v>76</v>
      </c>
    </row>
    <row r="17" spans="2:17" ht="15.75">
      <c r="B17" s="2" t="s">
        <v>57</v>
      </c>
      <c r="Q17" s="2" t="s">
        <v>77</v>
      </c>
    </row>
    <row r="18" spans="1:2" ht="15.75">
      <c r="A18" s="2"/>
      <c r="B18" s="32" t="s">
        <v>58</v>
      </c>
    </row>
    <row r="19" spans="1:17" ht="15.75">
      <c r="A19" s="2"/>
      <c r="B19" s="32" t="s">
        <v>59</v>
      </c>
      <c r="Q19" s="2" t="s">
        <v>78</v>
      </c>
    </row>
    <row r="20" spans="2:17" ht="15.75">
      <c r="B20" s="2" t="s">
        <v>65</v>
      </c>
      <c r="Q20" s="2" t="s">
        <v>79</v>
      </c>
    </row>
    <row r="21" spans="2:17" ht="15.75">
      <c r="B21" s="2" t="s">
        <v>52</v>
      </c>
      <c r="Q21" s="2" t="s">
        <v>80</v>
      </c>
    </row>
    <row r="22" ht="16.5" thickBot="1">
      <c r="Q22" s="2" t="s">
        <v>81</v>
      </c>
    </row>
    <row r="23" spans="2:14" ht="16.5" thickBot="1">
      <c r="B23" s="2" t="s">
        <v>55</v>
      </c>
      <c r="M23" s="17" t="s">
        <v>42</v>
      </c>
      <c r="N23" s="31">
        <f>SUM(N27:N126)</f>
        <v>0</v>
      </c>
    </row>
    <row r="25" spans="1:14" s="10" customFormat="1" ht="60.75" customHeight="1">
      <c r="A25" s="8" t="s">
        <v>24</v>
      </c>
      <c r="B25" s="9" t="s">
        <v>25</v>
      </c>
      <c r="C25" s="9" t="s">
        <v>26</v>
      </c>
      <c r="D25" s="18" t="s">
        <v>16</v>
      </c>
      <c r="E25" s="8" t="s">
        <v>17</v>
      </c>
      <c r="F25" s="15" t="s">
        <v>60</v>
      </c>
      <c r="G25" s="8" t="s">
        <v>18</v>
      </c>
      <c r="H25" s="18" t="s">
        <v>19</v>
      </c>
      <c r="I25" s="19" t="s">
        <v>21</v>
      </c>
      <c r="J25" s="18" t="s">
        <v>37</v>
      </c>
      <c r="K25" s="9" t="s">
        <v>38</v>
      </c>
      <c r="L25" s="19" t="s">
        <v>50</v>
      </c>
      <c r="M25" s="18" t="s">
        <v>51</v>
      </c>
      <c r="N25" s="16" t="s">
        <v>44</v>
      </c>
    </row>
    <row r="26" spans="1:14" ht="15.75">
      <c r="A26" s="10" t="s">
        <v>20</v>
      </c>
      <c r="B26" s="2" t="s">
        <v>61</v>
      </c>
      <c r="C26" s="2" t="s">
        <v>62</v>
      </c>
      <c r="D26" s="2" t="s">
        <v>66</v>
      </c>
      <c r="E26" s="11">
        <v>33742</v>
      </c>
      <c r="F26" s="2">
        <f>IF('申込シート'!$E26="","",DATEDIF('申込シート'!$E26,"2017/3/31","Y"))</f>
        <v>24</v>
      </c>
      <c r="G26" s="2" t="s">
        <v>63</v>
      </c>
      <c r="H26" s="2" t="s">
        <v>30</v>
      </c>
      <c r="I26" s="2" t="s">
        <v>79</v>
      </c>
      <c r="J26" s="2" t="s">
        <v>74</v>
      </c>
      <c r="K26" s="2">
        <v>99999</v>
      </c>
      <c r="L26" s="2" t="s">
        <v>77</v>
      </c>
      <c r="M26" s="2" t="s">
        <v>77</v>
      </c>
      <c r="N26" s="30">
        <f>IF(H26="","",IF(OR('申込シート'!$H26="ME",'申込シート'!$H26="WE"),$L$5,IF(OR('申込シート'!$H26="MF",'申込シート'!$H26="WF"),$L$9,IF('申込シート'!$I26="一般",$L$6,IF(OR('申込シート'!$I26="学生",'申込シート'!$I26="賛助会員"),$L$7,IF('申込シート'!$I26="高校生以下",$L$8,"0")))))+IF('申込シート'!$J26="レンタル",$L$10,"0")+IF('申込シート'!$L26="希望する",$L$11,"0")+IF('申込シート'!$M26="希望する",$L$11,"0"))</f>
        <v>2200</v>
      </c>
    </row>
    <row r="27" spans="1:14" ht="15.75">
      <c r="A27" s="10">
        <v>1</v>
      </c>
      <c r="B27" s="13"/>
      <c r="C27" s="13"/>
      <c r="E27" s="14"/>
      <c r="F27" s="2">
        <f>IF('申込シート'!$E27="","",DATEDIF('申込シート'!$E27,"2017/3/31","Y"))</f>
      </c>
      <c r="G27" s="13"/>
      <c r="K27" s="13"/>
      <c r="N27" s="30">
        <f>IF(H27="","",IF(OR('申込シート'!$H27="ME",'申込シート'!$H27="WE"),$L$5,IF(OR('申込シート'!$H27="MF",'申込シート'!$H27="WF"),$L$9,IF('申込シート'!$I27="一般",$L$6,IF(OR('申込シート'!$I27="学生",'申込シート'!$I27="賛助会員"),$L$7,IF('申込シート'!$I27="高校生以下",$L$8,"0")))))+IF('申込シート'!$J27="レンタル",$L$10,"0")+IF('申込シート'!$L27="希望する",$L$11,"0")+IF('申込シート'!$M27="希望する",$L$11,"0"))</f>
      </c>
    </row>
    <row r="28" spans="1:14" ht="15.75">
      <c r="A28" s="10">
        <v>2</v>
      </c>
      <c r="B28" s="13"/>
      <c r="C28" s="13"/>
      <c r="E28" s="14"/>
      <c r="F28" s="2">
        <f>IF('申込シート'!$E28="","",DATEDIF('申込シート'!$E28,"2017/3/31","Y"))</f>
      </c>
      <c r="G28" s="13"/>
      <c r="K28" s="13"/>
      <c r="N28" s="30">
        <f>IF(H28="","",IF(OR('申込シート'!$H28="ME",'申込シート'!$H28="WE"),$L$5,IF(OR('申込シート'!$H28="MF",'申込シート'!$H28="WF"),$L$9,IF('申込シート'!$I28="一般",$L$6,IF(OR('申込シート'!$I28="学生",'申込シート'!$I28="賛助会員"),$L$7,IF('申込シート'!$I28="高校生以下",$L$8,"0")))))+IF('申込シート'!$J28="レンタル",$L$10,"0")+IF('申込シート'!$L28="希望する",$L$11,"0")+IF('申込シート'!$M28="希望する",$L$11,"0"))</f>
      </c>
    </row>
    <row r="29" spans="1:14" ht="15.75">
      <c r="A29" s="10">
        <v>3</v>
      </c>
      <c r="B29" s="13"/>
      <c r="C29" s="13"/>
      <c r="E29" s="13"/>
      <c r="F29" s="2">
        <f>IF('申込シート'!$E29="","",DATEDIF('申込シート'!$E29,"2017/3/31","Y"))</f>
      </c>
      <c r="G29" s="13"/>
      <c r="K29" s="13"/>
      <c r="N29" s="30">
        <f>IF(H29="","",IF(OR('申込シート'!$H29="ME",'申込シート'!$H29="WE"),$L$5,IF(OR('申込シート'!$H29="MF",'申込シート'!$H29="WF"),$L$9,IF('申込シート'!$I29="一般",$L$6,IF(OR('申込シート'!$I29="学生",'申込シート'!$I29="賛助会員"),$L$7,IF('申込シート'!$I29="高校生以下",$L$8,"0")))))+IF('申込シート'!$J29="レンタル",$L$10,"0")+IF('申込シート'!$L29="希望する",$L$11,"0")+IF('申込シート'!$M29="希望する",$L$11,"0"))</f>
      </c>
    </row>
    <row r="30" spans="1:14" ht="15.75">
      <c r="A30" s="10">
        <v>4</v>
      </c>
      <c r="B30" s="13"/>
      <c r="C30" s="13"/>
      <c r="E30" s="13"/>
      <c r="F30" s="2">
        <f>IF('申込シート'!$E30="","",DATEDIF('申込シート'!$E30,"2017/3/31","Y"))</f>
      </c>
      <c r="G30" s="13"/>
      <c r="K30" s="13"/>
      <c r="N30" s="30">
        <f>IF(H30="","",IF(OR('申込シート'!$H30="ME",'申込シート'!$H30="WE"),$L$5,IF(OR('申込シート'!$H30="MF",'申込シート'!$H30="WF"),$L$9,IF('申込シート'!$I30="一般",$L$6,IF(OR('申込シート'!$I30="学生",'申込シート'!$I30="賛助会員"),$L$7,IF('申込シート'!$I30="高校生以下",$L$8,"0")))))+IF('申込シート'!$J30="レンタル",$L$10,"0")+IF('申込シート'!$L30="希望する",$L$11,"0")+IF('申込シート'!$M30="希望する",$L$11,"0"))</f>
      </c>
    </row>
    <row r="31" spans="1:14" ht="15.75">
      <c r="A31" s="10">
        <v>5</v>
      </c>
      <c r="B31" s="13"/>
      <c r="C31" s="13"/>
      <c r="E31" s="13"/>
      <c r="F31" s="2">
        <f>IF('申込シート'!$E31="","",DATEDIF('申込シート'!$E31,"2017/3/31","Y"))</f>
      </c>
      <c r="G31" s="13"/>
      <c r="K31" s="13"/>
      <c r="N31" s="30">
        <f>IF(H31="","",IF(OR('申込シート'!$H31="ME",'申込シート'!$H31="WE"),$L$5,IF(OR('申込シート'!$H31="MF",'申込シート'!$H31="WF"),$L$9,IF('申込シート'!$I31="一般",$L$6,IF(OR('申込シート'!$I31="学生",'申込シート'!$I31="賛助会員"),$L$7,IF('申込シート'!$I31="高校生以下",$L$8,"0")))))+IF('申込シート'!$J31="レンタル",$L$10,"0")+IF('申込シート'!$L31="希望する",$L$11,"0")+IF('申込シート'!$M31="希望する",$L$11,"0"))</f>
      </c>
    </row>
    <row r="32" spans="1:14" ht="15.75">
      <c r="A32" s="10">
        <v>6</v>
      </c>
      <c r="B32" s="13"/>
      <c r="C32" s="13"/>
      <c r="E32" s="13"/>
      <c r="F32" s="2">
        <f>IF('申込シート'!$E32="","",DATEDIF('申込シート'!$E32,"2017/3/31","Y"))</f>
      </c>
      <c r="G32" s="13"/>
      <c r="K32" s="13"/>
      <c r="N32" s="30">
        <f>IF(H32="","",IF(OR('申込シート'!$H32="ME",'申込シート'!$H32="WE"),$L$5,IF(OR('申込シート'!$H32="MF",'申込シート'!$H32="WF"),$L$9,IF('申込シート'!$I32="一般",$L$6,IF(OR('申込シート'!$I32="学生",'申込シート'!$I32="賛助会員"),$L$7,IF('申込シート'!$I32="高校生以下",$L$8,"0")))))+IF('申込シート'!$J32="レンタル",$L$10,"0")+IF('申込シート'!$L32="希望する",$L$11,"0")+IF('申込シート'!$M32="希望する",$L$11,"0"))</f>
      </c>
    </row>
    <row r="33" spans="1:14" ht="15.75">
      <c r="A33" s="10">
        <v>7</v>
      </c>
      <c r="B33" s="13"/>
      <c r="C33" s="13"/>
      <c r="E33" s="13"/>
      <c r="F33" s="2">
        <f>IF('申込シート'!$E33="","",DATEDIF('申込シート'!$E33,"2017/3/31","Y"))</f>
      </c>
      <c r="G33" s="13"/>
      <c r="K33" s="13"/>
      <c r="N33" s="30">
        <f>IF(H33="","",IF(OR('申込シート'!$H33="ME",'申込シート'!$H33="WE"),$L$5,IF(OR('申込シート'!$H33="MF",'申込シート'!$H33="WF"),$L$9,IF('申込シート'!$I33="一般",$L$6,IF(OR('申込シート'!$I33="学生",'申込シート'!$I33="賛助会員"),$L$7,IF('申込シート'!$I33="高校生以下",$L$8,"0")))))+IF('申込シート'!$J33="レンタル",$L$10,"0")+IF('申込シート'!$L33="希望する",$L$11,"0")+IF('申込シート'!$M33="希望する",$L$11,"0"))</f>
      </c>
    </row>
    <row r="34" spans="1:14" ht="15.75">
      <c r="A34" s="10">
        <v>8</v>
      </c>
      <c r="B34" s="13"/>
      <c r="C34" s="13"/>
      <c r="E34" s="13"/>
      <c r="F34" s="2">
        <f>IF('申込シート'!$E34="","",DATEDIF('申込シート'!$E34,"2017/3/31","Y"))</f>
      </c>
      <c r="G34" s="13"/>
      <c r="K34" s="13"/>
      <c r="N34" s="30">
        <f>IF(H34="","",IF(OR('申込シート'!$H34="ME",'申込シート'!$H34="WE"),$L$5,IF(OR('申込シート'!$H34="MF",'申込シート'!$H34="WF"),$L$9,IF('申込シート'!$I34="一般",$L$6,IF(OR('申込シート'!$I34="学生",'申込シート'!$I34="賛助会員"),$L$7,IF('申込シート'!$I34="高校生以下",$L$8,"0")))))+IF('申込シート'!$J34="レンタル",$L$10,"0")+IF('申込シート'!$L34="希望する",$L$11,"0")+IF('申込シート'!$M34="希望する",$L$11,"0"))</f>
      </c>
    </row>
    <row r="35" spans="1:14" ht="15.75">
      <c r="A35" s="10">
        <v>9</v>
      </c>
      <c r="B35" s="13"/>
      <c r="C35" s="13"/>
      <c r="E35" s="13"/>
      <c r="F35" s="2">
        <f>IF('申込シート'!$E35="","",DATEDIF('申込シート'!$E35,"2017/3/31","Y"))</f>
      </c>
      <c r="G35" s="13"/>
      <c r="K35" s="13"/>
      <c r="N35" s="30">
        <f>IF(H35="","",IF(OR('申込シート'!$H35="ME",'申込シート'!$H35="WE"),$L$5,IF(OR('申込シート'!$H35="MF",'申込シート'!$H35="WF"),$L$9,IF('申込シート'!$I35="一般",$L$6,IF(OR('申込シート'!$I35="学生",'申込シート'!$I35="賛助会員"),$L$7,IF('申込シート'!$I35="高校生以下",$L$8,"0")))))+IF('申込シート'!$J35="レンタル",$L$10,"0")+IF('申込シート'!$L35="希望する",$L$11,"0")+IF('申込シート'!$M35="希望する",$L$11,"0"))</f>
      </c>
    </row>
    <row r="36" spans="1:14" ht="15.75">
      <c r="A36" s="10">
        <v>10</v>
      </c>
      <c r="B36" s="13"/>
      <c r="C36" s="13"/>
      <c r="E36" s="13"/>
      <c r="F36" s="2">
        <f>IF('申込シート'!$E36="","",DATEDIF('申込シート'!$E36,"2017/3/31","Y"))</f>
      </c>
      <c r="G36" s="13"/>
      <c r="K36" s="13"/>
      <c r="N36" s="30">
        <f>IF(H36="","",IF(OR('申込シート'!$H36="ME",'申込シート'!$H36="WE"),$L$5,IF(OR('申込シート'!$H36="MF",'申込シート'!$H36="WF"),$L$9,IF('申込シート'!$I36="一般",$L$6,IF(OR('申込シート'!$I36="学生",'申込シート'!$I36="賛助会員"),$L$7,IF('申込シート'!$I36="高校生以下",$L$8,"0")))))+IF('申込シート'!$J36="レンタル",$L$10,"0")+IF('申込シート'!$L36="希望する",$L$11,"0")+IF('申込シート'!$M36="希望する",$L$11,"0"))</f>
      </c>
    </row>
    <row r="37" spans="1:14" ht="15.75">
      <c r="A37" s="10">
        <v>11</v>
      </c>
      <c r="B37" s="13"/>
      <c r="C37" s="13"/>
      <c r="E37" s="13"/>
      <c r="F37" s="2">
        <f>IF('申込シート'!$E37="","",DATEDIF('申込シート'!$E37,"2017/3/31","Y"))</f>
      </c>
      <c r="G37" s="13"/>
      <c r="K37" s="13"/>
      <c r="N37" s="30">
        <f>IF(H37="","",IF(OR('申込シート'!$H37="ME",'申込シート'!$H37="WE"),$L$5,IF(OR('申込シート'!$H37="MF",'申込シート'!$H37="WF"),$L$9,IF('申込シート'!$I37="一般",$L$6,IF(OR('申込シート'!$I37="学生",'申込シート'!$I37="賛助会員"),$L$7,IF('申込シート'!$I37="高校生以下",$L$8,"0")))))+IF('申込シート'!$J37="レンタル",$L$10,"0")+IF('申込シート'!$L37="希望する",$L$11,"0")+IF('申込シート'!$M37="希望する",$L$11,"0"))</f>
      </c>
    </row>
    <row r="38" spans="1:14" ht="15.75">
      <c r="A38" s="10">
        <v>12</v>
      </c>
      <c r="B38" s="13"/>
      <c r="C38" s="13"/>
      <c r="E38" s="13"/>
      <c r="F38" s="2">
        <f>IF('申込シート'!$E38="","",DATEDIF('申込シート'!$E38,"2017/3/31","Y"))</f>
      </c>
      <c r="G38" s="13"/>
      <c r="K38" s="13"/>
      <c r="N38" s="30">
        <f>IF(H38="","",IF(OR('申込シート'!$H38="ME",'申込シート'!$H38="WE"),$L$5,IF(OR('申込シート'!$H38="MF",'申込シート'!$H38="WF"),$L$9,IF('申込シート'!$I38="一般",$L$6,IF(OR('申込シート'!$I38="学生",'申込シート'!$I38="賛助会員"),$L$7,IF('申込シート'!$I38="高校生以下",$L$8,"0")))))+IF('申込シート'!$J38="レンタル",$L$10,"0")+IF('申込シート'!$L38="希望する",$L$11,"0")+IF('申込シート'!$M38="希望する",$L$11,"0"))</f>
      </c>
    </row>
    <row r="39" spans="1:14" ht="15.75">
      <c r="A39" s="10">
        <v>13</v>
      </c>
      <c r="B39" s="13"/>
      <c r="C39" s="13"/>
      <c r="E39" s="13"/>
      <c r="F39" s="2">
        <f>IF('申込シート'!$E39="","",DATEDIF('申込シート'!$E39,"2017/3/31","Y"))</f>
      </c>
      <c r="G39" s="13"/>
      <c r="K39" s="13"/>
      <c r="N39" s="30">
        <f>IF(H39="","",IF(OR('申込シート'!$H39="ME",'申込シート'!$H39="WE"),$L$5,IF(OR('申込シート'!$H39="MF",'申込シート'!$H39="WF"),$L$9,IF('申込シート'!$I39="一般",$L$6,IF(OR('申込シート'!$I39="学生",'申込シート'!$I39="賛助会員"),$L$7,IF('申込シート'!$I39="高校生以下",$L$8,"0")))))+IF('申込シート'!$J39="レンタル",$L$10,"0")+IF('申込シート'!$L39="希望する",$L$11,"0")+IF('申込シート'!$M39="希望する",$L$11,"0"))</f>
      </c>
    </row>
    <row r="40" spans="1:14" ht="15.75">
      <c r="A40" s="10">
        <v>14</v>
      </c>
      <c r="B40" s="13"/>
      <c r="C40" s="13"/>
      <c r="E40" s="13"/>
      <c r="F40" s="2">
        <f>IF('申込シート'!$E40="","",DATEDIF('申込シート'!$E40,"2017/3/31","Y"))</f>
      </c>
      <c r="G40" s="13"/>
      <c r="K40" s="13"/>
      <c r="N40" s="30">
        <f>IF(H40="","",IF(OR('申込シート'!$H40="ME",'申込シート'!$H40="WE"),$L$5,IF(OR('申込シート'!$H40="MF",'申込シート'!$H40="WF"),$L$9,IF('申込シート'!$I40="一般",$L$6,IF(OR('申込シート'!$I40="学生",'申込シート'!$I40="賛助会員"),$L$7,IF('申込シート'!$I40="高校生以下",$L$8,"0")))))+IF('申込シート'!$J40="レンタル",$L$10,"0")+IF('申込シート'!$L40="希望する",$L$11,"0")+IF('申込シート'!$M40="希望する",$L$11,"0"))</f>
      </c>
    </row>
    <row r="41" spans="1:14" ht="15.75">
      <c r="A41" s="10">
        <v>15</v>
      </c>
      <c r="B41" s="13"/>
      <c r="C41" s="13"/>
      <c r="E41" s="13"/>
      <c r="F41" s="2">
        <f>IF('申込シート'!$E41="","",DATEDIF('申込シート'!$E41,"2017/3/31","Y"))</f>
      </c>
      <c r="G41" s="13"/>
      <c r="K41" s="13"/>
      <c r="N41" s="30">
        <f>IF(H41="","",IF(OR('申込シート'!$H41="ME",'申込シート'!$H41="WE"),$L$5,IF(OR('申込シート'!$H41="MF",'申込シート'!$H41="WF"),$L$9,IF('申込シート'!$I41="一般",$L$6,IF(OR('申込シート'!$I41="学生",'申込シート'!$I41="賛助会員"),$L$7,IF('申込シート'!$I41="高校生以下",$L$8,"0")))))+IF('申込シート'!$J41="レンタル",$L$10,"0")+IF('申込シート'!$L41="希望する",$L$11,"0")+IF('申込シート'!$M41="希望する",$L$11,"0"))</f>
      </c>
    </row>
    <row r="42" spans="1:14" ht="15.75">
      <c r="A42" s="10">
        <v>16</v>
      </c>
      <c r="B42" s="13"/>
      <c r="C42" s="13"/>
      <c r="E42" s="13"/>
      <c r="F42" s="2">
        <f>IF('申込シート'!$E42="","",DATEDIF('申込シート'!$E42,"2017/3/31","Y"))</f>
      </c>
      <c r="G42" s="13"/>
      <c r="K42" s="13"/>
      <c r="N42" s="30">
        <f>IF(H42="","",IF(OR('申込シート'!$H42="ME",'申込シート'!$H42="WE"),$L$5,IF(OR('申込シート'!$H42="MF",'申込シート'!$H42="WF"),$L$9,IF('申込シート'!$I42="一般",$L$6,IF(OR('申込シート'!$I42="学生",'申込シート'!$I42="賛助会員"),$L$7,IF('申込シート'!$I42="高校生以下",$L$8,"0")))))+IF('申込シート'!$J42="レンタル",$L$10,"0")+IF('申込シート'!$L42="希望する",$L$11,"0")+IF('申込シート'!$M42="希望する",$L$11,"0"))</f>
      </c>
    </row>
    <row r="43" spans="1:14" ht="15.75">
      <c r="A43" s="10">
        <v>17</v>
      </c>
      <c r="B43" s="13"/>
      <c r="C43" s="13"/>
      <c r="E43" s="13"/>
      <c r="F43" s="2">
        <f>IF('申込シート'!$E43="","",DATEDIF('申込シート'!$E43,"2017/3/31","Y"))</f>
      </c>
      <c r="G43" s="13"/>
      <c r="K43" s="13"/>
      <c r="N43" s="30">
        <f>IF(H43="","",IF(OR('申込シート'!$H43="ME",'申込シート'!$H43="WE"),$L$5,IF(OR('申込シート'!$H43="MF",'申込シート'!$H43="WF"),$L$9,IF('申込シート'!$I43="一般",$L$6,IF(OR('申込シート'!$I43="学生",'申込シート'!$I43="賛助会員"),$L$7,IF('申込シート'!$I43="高校生以下",$L$8,"0")))))+IF('申込シート'!$J43="レンタル",$L$10,"0")+IF('申込シート'!$L43="希望する",$L$11,"0")+IF('申込シート'!$M43="希望する",$L$11,"0"))</f>
      </c>
    </row>
    <row r="44" spans="1:14" ht="15.75">
      <c r="A44" s="10">
        <v>18</v>
      </c>
      <c r="B44" s="13"/>
      <c r="C44" s="13"/>
      <c r="E44" s="13"/>
      <c r="F44" s="2">
        <f>IF('申込シート'!$E44="","",DATEDIF('申込シート'!$E44,"2017/3/31","Y"))</f>
      </c>
      <c r="G44" s="13"/>
      <c r="K44" s="13"/>
      <c r="N44" s="30">
        <f>IF(H44="","",IF(OR('申込シート'!$H44="ME",'申込シート'!$H44="WE"),$L$5,IF(OR('申込シート'!$H44="MF",'申込シート'!$H44="WF"),$L$9,IF('申込シート'!$I44="一般",$L$6,IF(OR('申込シート'!$I44="学生",'申込シート'!$I44="賛助会員"),$L$7,IF('申込シート'!$I44="高校生以下",$L$8,"0")))))+IF('申込シート'!$J44="レンタル",$L$10,"0")+IF('申込シート'!$L44="希望する",$L$11,"0")+IF('申込シート'!$M44="希望する",$L$11,"0"))</f>
      </c>
    </row>
    <row r="45" spans="1:14" ht="15.75">
      <c r="A45" s="10">
        <v>19</v>
      </c>
      <c r="B45" s="13"/>
      <c r="C45" s="13"/>
      <c r="E45" s="13"/>
      <c r="F45" s="2">
        <f>IF('申込シート'!$E45="","",DATEDIF('申込シート'!$E45,"2017/3/31","Y"))</f>
      </c>
      <c r="G45" s="13"/>
      <c r="K45" s="13"/>
      <c r="N45" s="30">
        <f>IF(H45="","",IF(OR('申込シート'!$H45="ME",'申込シート'!$H45="WE"),$L$5,IF(OR('申込シート'!$H45="MF",'申込シート'!$H45="WF"),$L$9,IF('申込シート'!$I45="一般",$L$6,IF(OR('申込シート'!$I45="学生",'申込シート'!$I45="賛助会員"),$L$7,IF('申込シート'!$I45="高校生以下",$L$8,"0")))))+IF('申込シート'!$J45="レンタル",$L$10,"0")+IF('申込シート'!$L45="希望する",$L$11,"0")+IF('申込シート'!$M45="希望する",$L$11,"0"))</f>
      </c>
    </row>
    <row r="46" spans="1:14" ht="15.75">
      <c r="A46" s="10">
        <v>20</v>
      </c>
      <c r="B46" s="13"/>
      <c r="C46" s="13"/>
      <c r="E46" s="13"/>
      <c r="F46" s="2">
        <f>IF('申込シート'!$E46="","",DATEDIF('申込シート'!$E46,"2017/3/31","Y"))</f>
      </c>
      <c r="G46" s="13"/>
      <c r="K46" s="13"/>
      <c r="N46" s="30">
        <f>IF(H46="","",IF(OR('申込シート'!$H46="ME",'申込シート'!$H46="WE"),$L$5,IF(OR('申込シート'!$H46="MF",'申込シート'!$H46="WF"),$L$9,IF('申込シート'!$I46="一般",$L$6,IF(OR('申込シート'!$I46="学生",'申込シート'!$I46="賛助会員"),$L$7,IF('申込シート'!$I46="高校生以下",$L$8,"0")))))+IF('申込シート'!$J46="レンタル",$L$10,"0")+IF('申込シート'!$L46="希望する",$L$11,"0")+IF('申込シート'!$M46="希望する",$L$11,"0"))</f>
      </c>
    </row>
    <row r="47" spans="1:14" ht="15.75">
      <c r="A47" s="10">
        <v>21</v>
      </c>
      <c r="B47" s="13"/>
      <c r="C47" s="13"/>
      <c r="E47" s="13"/>
      <c r="F47" s="2">
        <f>IF('申込シート'!$E47="","",DATEDIF('申込シート'!$E47,"2017/3/31","Y"))</f>
      </c>
      <c r="G47" s="13"/>
      <c r="K47" s="13"/>
      <c r="N47" s="30">
        <f>IF(H47="","",IF(OR('申込シート'!$H47="ME",'申込シート'!$H47="WE"),$L$5,IF(OR('申込シート'!$H47="MF",'申込シート'!$H47="WF"),$L$9,IF('申込シート'!$I47="一般",$L$6,IF(OR('申込シート'!$I47="学生",'申込シート'!$I47="賛助会員"),$L$7,IF('申込シート'!$I47="高校生以下",$L$8,"0")))))+IF('申込シート'!$J47="レンタル",$L$10,"0")+IF('申込シート'!$L47="希望する",$L$11,"0")+IF('申込シート'!$M47="希望する",$L$11,"0"))</f>
      </c>
    </row>
    <row r="48" spans="1:14" ht="15.75">
      <c r="A48" s="10">
        <v>22</v>
      </c>
      <c r="B48" s="13"/>
      <c r="C48" s="13"/>
      <c r="E48" s="13"/>
      <c r="F48" s="2">
        <f>IF('申込シート'!$E48="","",DATEDIF('申込シート'!$E48,"2017/3/31","Y"))</f>
      </c>
      <c r="G48" s="13"/>
      <c r="K48" s="13"/>
      <c r="N48" s="30">
        <f>IF(H48="","",IF(OR('申込シート'!$H48="ME",'申込シート'!$H48="WE"),$L$5,IF(OR('申込シート'!$H48="MF",'申込シート'!$H48="WF"),$L$9,IF('申込シート'!$I48="一般",$L$6,IF(OR('申込シート'!$I48="学生",'申込シート'!$I48="賛助会員"),$L$7,IF('申込シート'!$I48="高校生以下",$L$8,"0")))))+IF('申込シート'!$J48="レンタル",$L$10,"0")+IF('申込シート'!$L48="希望する",$L$11,"0")+IF('申込シート'!$M48="希望する",$L$11,"0"))</f>
      </c>
    </row>
    <row r="49" spans="1:14" ht="15.75">
      <c r="A49" s="10">
        <v>23</v>
      </c>
      <c r="B49" s="13"/>
      <c r="C49" s="13"/>
      <c r="E49" s="13"/>
      <c r="F49" s="2">
        <f>IF('申込シート'!$E49="","",DATEDIF('申込シート'!$E49,"2017/3/31","Y"))</f>
      </c>
      <c r="G49" s="13"/>
      <c r="K49" s="13"/>
      <c r="N49" s="30">
        <f>IF(H49="","",IF(OR('申込シート'!$H49="ME",'申込シート'!$H49="WE"),$L$5,IF(OR('申込シート'!$H49="MF",'申込シート'!$H49="WF"),$L$9,IF('申込シート'!$I49="一般",$L$6,IF(OR('申込シート'!$I49="学生",'申込シート'!$I49="賛助会員"),$L$7,IF('申込シート'!$I49="高校生以下",$L$8,"0")))))+IF('申込シート'!$J49="レンタル",$L$10,"0")+IF('申込シート'!$L49="希望する",$L$11,"0")+IF('申込シート'!$M49="希望する",$L$11,"0"))</f>
      </c>
    </row>
    <row r="50" spans="1:14" ht="15.75">
      <c r="A50" s="10">
        <v>24</v>
      </c>
      <c r="B50" s="13"/>
      <c r="C50" s="13"/>
      <c r="E50" s="13"/>
      <c r="F50" s="2">
        <f>IF('申込シート'!$E50="","",DATEDIF('申込シート'!$E50,"2017/3/31","Y"))</f>
      </c>
      <c r="G50" s="13"/>
      <c r="K50" s="13"/>
      <c r="N50" s="30">
        <f>IF(H50="","",IF(OR('申込シート'!$H50="ME",'申込シート'!$H50="WE"),$L$5,IF(OR('申込シート'!$H50="MF",'申込シート'!$H50="WF"),$L$9,IF('申込シート'!$I50="一般",$L$6,IF(OR('申込シート'!$I50="学生",'申込シート'!$I50="賛助会員"),$L$7,IF('申込シート'!$I50="高校生以下",$L$8,"0")))))+IF('申込シート'!$J50="レンタル",$L$10,"0")+IF('申込シート'!$L50="希望する",$L$11,"0")+IF('申込シート'!$M50="希望する",$L$11,"0"))</f>
      </c>
    </row>
    <row r="51" spans="1:14" ht="15.75">
      <c r="A51" s="10">
        <v>25</v>
      </c>
      <c r="B51" s="13"/>
      <c r="C51" s="13"/>
      <c r="E51" s="13"/>
      <c r="F51" s="2">
        <f>IF('申込シート'!$E51="","",DATEDIF('申込シート'!$E51,"2017/3/31","Y"))</f>
      </c>
      <c r="G51" s="13"/>
      <c r="K51" s="13"/>
      <c r="N51" s="30">
        <f>IF(H51="","",IF(OR('申込シート'!$H51="ME",'申込シート'!$H51="WE"),$L$5,IF(OR('申込シート'!$H51="MF",'申込シート'!$H51="WF"),$L$9,IF('申込シート'!$I51="一般",$L$6,IF(OR('申込シート'!$I51="学生",'申込シート'!$I51="賛助会員"),$L$7,IF('申込シート'!$I51="高校生以下",$L$8,"0")))))+IF('申込シート'!$J51="レンタル",$L$10,"0")+IF('申込シート'!$L51="希望する",$L$11,"0")+IF('申込シート'!$M51="希望する",$L$11,"0"))</f>
      </c>
    </row>
    <row r="52" spans="1:14" ht="15.75">
      <c r="A52" s="10">
        <v>26</v>
      </c>
      <c r="B52" s="13"/>
      <c r="C52" s="13"/>
      <c r="E52" s="13"/>
      <c r="F52" s="2">
        <f>IF('申込シート'!$E52="","",DATEDIF('申込シート'!$E52,"2017/3/31","Y"))</f>
      </c>
      <c r="G52" s="13"/>
      <c r="K52" s="13"/>
      <c r="N52" s="30">
        <f>IF(H52="","",IF(OR('申込シート'!$H52="ME",'申込シート'!$H52="WE"),$L$5,IF(OR('申込シート'!$H52="MF",'申込シート'!$H52="WF"),$L$9,IF('申込シート'!$I52="一般",$L$6,IF(OR('申込シート'!$I52="学生",'申込シート'!$I52="賛助会員"),$L$7,IF('申込シート'!$I52="高校生以下",$L$8,"0")))))+IF('申込シート'!$J52="レンタル",$L$10,"0")+IF('申込シート'!$L52="希望する",$L$11,"0")+IF('申込シート'!$M52="希望する",$L$11,"0"))</f>
      </c>
    </row>
    <row r="53" spans="1:14" ht="15.75">
      <c r="A53" s="10">
        <v>27</v>
      </c>
      <c r="B53" s="13"/>
      <c r="C53" s="13"/>
      <c r="E53" s="13"/>
      <c r="F53" s="2">
        <f>IF('申込シート'!$E53="","",DATEDIF('申込シート'!$E53,"2017/3/31","Y"))</f>
      </c>
      <c r="G53" s="13"/>
      <c r="K53" s="13"/>
      <c r="N53" s="30">
        <f>IF(H53="","",IF(OR('申込シート'!$H53="ME",'申込シート'!$H53="WE"),$L$5,IF(OR('申込シート'!$H53="MF",'申込シート'!$H53="WF"),$L$9,IF('申込シート'!$I53="一般",$L$6,IF(OR('申込シート'!$I53="学生",'申込シート'!$I53="賛助会員"),$L$7,IF('申込シート'!$I53="高校生以下",$L$8,"0")))))+IF('申込シート'!$J53="レンタル",$L$10,"0")+IF('申込シート'!$L53="希望する",$L$11,"0")+IF('申込シート'!$M53="希望する",$L$11,"0"))</f>
      </c>
    </row>
    <row r="54" spans="1:14" ht="15.75">
      <c r="A54" s="10">
        <v>28</v>
      </c>
      <c r="B54" s="13"/>
      <c r="C54" s="13"/>
      <c r="E54" s="13"/>
      <c r="F54" s="2">
        <f>IF('申込シート'!$E54="","",DATEDIF('申込シート'!$E54,"2017/3/31","Y"))</f>
      </c>
      <c r="G54" s="13"/>
      <c r="K54" s="13"/>
      <c r="N54" s="30">
        <f>IF(H54="","",IF(OR('申込シート'!$H54="ME",'申込シート'!$H54="WE"),$L$5,IF(OR('申込シート'!$H54="MF",'申込シート'!$H54="WF"),$L$9,IF('申込シート'!$I54="一般",$L$6,IF(OR('申込シート'!$I54="学生",'申込シート'!$I54="賛助会員"),$L$7,IF('申込シート'!$I54="高校生以下",$L$8,"0")))))+IF('申込シート'!$J54="レンタル",$L$10,"0")+IF('申込シート'!$L54="希望する",$L$11,"0")+IF('申込シート'!$M54="希望する",$L$11,"0"))</f>
      </c>
    </row>
    <row r="55" spans="1:14" ht="15.75">
      <c r="A55" s="10">
        <v>29</v>
      </c>
      <c r="B55" s="13"/>
      <c r="C55" s="13"/>
      <c r="E55" s="13"/>
      <c r="F55" s="2">
        <f>IF('申込シート'!$E55="","",DATEDIF('申込シート'!$E55,"2017/3/31","Y"))</f>
      </c>
      <c r="G55" s="13"/>
      <c r="K55" s="13"/>
      <c r="N55" s="30">
        <f>IF(H55="","",IF(OR('申込シート'!$H55="ME",'申込シート'!$H55="WE"),$L$5,IF(OR('申込シート'!$H55="MF",'申込シート'!$H55="WF"),$L$9,IF('申込シート'!$I55="一般",$L$6,IF(OR('申込シート'!$I55="学生",'申込シート'!$I55="賛助会員"),$L$7,IF('申込シート'!$I55="高校生以下",$L$8,"0")))))+IF('申込シート'!$J55="レンタル",$L$10,"0")+IF('申込シート'!$L55="希望する",$L$11,"0")+IF('申込シート'!$M55="希望する",$L$11,"0"))</f>
      </c>
    </row>
    <row r="56" spans="1:14" ht="15.75">
      <c r="A56" s="10">
        <v>30</v>
      </c>
      <c r="B56" s="13"/>
      <c r="C56" s="13"/>
      <c r="E56" s="13"/>
      <c r="F56" s="2">
        <f>IF('申込シート'!$E56="","",DATEDIF('申込シート'!$E56,"2017/3/31","Y"))</f>
      </c>
      <c r="G56" s="13"/>
      <c r="K56" s="13"/>
      <c r="N56" s="30">
        <f>IF(H56="","",IF(OR('申込シート'!$H56="ME",'申込シート'!$H56="WE"),$L$5,IF(OR('申込シート'!$H56="MF",'申込シート'!$H56="WF"),$L$9,IF('申込シート'!$I56="一般",$L$6,IF(OR('申込シート'!$I56="学生",'申込シート'!$I56="賛助会員"),$L$7,IF('申込シート'!$I56="高校生以下",$L$8,"0")))))+IF('申込シート'!$J56="レンタル",$L$10,"0")+IF('申込シート'!$L56="希望する",$L$11,"0")+IF('申込シート'!$M56="希望する",$L$11,"0"))</f>
      </c>
    </row>
    <row r="57" spans="1:14" ht="15.75">
      <c r="A57" s="10">
        <v>31</v>
      </c>
      <c r="B57" s="13"/>
      <c r="C57" s="13"/>
      <c r="E57" s="13"/>
      <c r="F57" s="2">
        <f>IF('申込シート'!$E57="","",DATEDIF('申込シート'!$E57,"2017/3/31","Y"))</f>
      </c>
      <c r="G57" s="13"/>
      <c r="K57" s="13"/>
      <c r="N57" s="30">
        <f>IF(H57="","",IF(OR('申込シート'!$H57="ME",'申込シート'!$H57="WE"),$L$5,IF(OR('申込シート'!$H57="MF",'申込シート'!$H57="WF"),$L$9,IF('申込シート'!$I57="一般",$L$6,IF(OR('申込シート'!$I57="学生",'申込シート'!$I57="賛助会員"),$L$7,IF('申込シート'!$I57="高校生以下",$L$8,"0")))))+IF('申込シート'!$J57="レンタル",$L$10,"0")+IF('申込シート'!$L57="希望する",$L$11,"0")+IF('申込シート'!$M57="希望する",$L$11,"0"))</f>
      </c>
    </row>
    <row r="58" spans="1:14" ht="15.75">
      <c r="A58" s="10">
        <v>32</v>
      </c>
      <c r="B58" s="13"/>
      <c r="C58" s="13"/>
      <c r="E58" s="13"/>
      <c r="F58" s="2">
        <f>IF('申込シート'!$E58="","",DATEDIF('申込シート'!$E58,"2017/3/31","Y"))</f>
      </c>
      <c r="G58" s="13"/>
      <c r="K58" s="13"/>
      <c r="N58" s="30">
        <f>IF(H58="","",IF(OR('申込シート'!$H58="ME",'申込シート'!$H58="WE"),$L$5,IF(OR('申込シート'!$H58="MF",'申込シート'!$H58="WF"),$L$9,IF('申込シート'!$I58="一般",$L$6,IF(OR('申込シート'!$I58="学生",'申込シート'!$I58="賛助会員"),$L$7,IF('申込シート'!$I58="高校生以下",$L$8,"0")))))+IF('申込シート'!$J58="レンタル",$L$10,"0")+IF('申込シート'!$L58="希望する",$L$11,"0")+IF('申込シート'!$M58="希望する",$L$11,"0"))</f>
      </c>
    </row>
    <row r="59" spans="1:14" ht="15.75">
      <c r="A59" s="10">
        <v>33</v>
      </c>
      <c r="B59" s="13"/>
      <c r="C59" s="13"/>
      <c r="E59" s="13"/>
      <c r="F59" s="2">
        <f>IF('申込シート'!$E59="","",DATEDIF('申込シート'!$E59,"2017/3/31","Y"))</f>
      </c>
      <c r="G59" s="13"/>
      <c r="K59" s="13"/>
      <c r="N59" s="30">
        <f>IF(H59="","",IF(OR('申込シート'!$H59="ME",'申込シート'!$H59="WE"),$L$5,IF(OR('申込シート'!$H59="MF",'申込シート'!$H59="WF"),$L$9,IF('申込シート'!$I59="一般",$L$6,IF(OR('申込シート'!$I59="学生",'申込シート'!$I59="賛助会員"),$L$7,IF('申込シート'!$I59="高校生以下",$L$8,"0")))))+IF('申込シート'!$J59="レンタル",$L$10,"0")+IF('申込シート'!$L59="希望する",$L$11,"0")+IF('申込シート'!$M59="希望する",$L$11,"0"))</f>
      </c>
    </row>
    <row r="60" spans="1:14" ht="15.75">
      <c r="A60" s="10">
        <v>34</v>
      </c>
      <c r="B60" s="13"/>
      <c r="C60" s="13"/>
      <c r="E60" s="13"/>
      <c r="F60" s="2">
        <f>IF('申込シート'!$E60="","",DATEDIF('申込シート'!$E60,"2017/3/31","Y"))</f>
      </c>
      <c r="G60" s="13"/>
      <c r="K60" s="13"/>
      <c r="N60" s="30">
        <f>IF(H60="","",IF(OR('申込シート'!$H60="ME",'申込シート'!$H60="WE"),$L$5,IF(OR('申込シート'!$H60="MF",'申込シート'!$H60="WF"),$L$9,IF('申込シート'!$I60="一般",$L$6,IF(OR('申込シート'!$I60="学生",'申込シート'!$I60="賛助会員"),$L$7,IF('申込シート'!$I60="高校生以下",$L$8,"0")))))+IF('申込シート'!$J60="レンタル",$L$10,"0")+IF('申込シート'!$L60="希望する",$L$11,"0")+IF('申込シート'!$M60="希望する",$L$11,"0"))</f>
      </c>
    </row>
    <row r="61" spans="1:14" ht="15.75">
      <c r="A61" s="10">
        <v>35</v>
      </c>
      <c r="B61" s="13"/>
      <c r="C61" s="13"/>
      <c r="E61" s="13"/>
      <c r="F61" s="2">
        <f>IF('申込シート'!$E61="","",DATEDIF('申込シート'!$E61,"2017/3/31","Y"))</f>
      </c>
      <c r="G61" s="13"/>
      <c r="K61" s="13"/>
      <c r="N61" s="30">
        <f>IF(H61="","",IF(OR('申込シート'!$H61="ME",'申込シート'!$H61="WE"),$L$5,IF(OR('申込シート'!$H61="MF",'申込シート'!$H61="WF"),$L$9,IF('申込シート'!$I61="一般",$L$6,IF(OR('申込シート'!$I61="学生",'申込シート'!$I61="賛助会員"),$L$7,IF('申込シート'!$I61="高校生以下",$L$8,"0")))))+IF('申込シート'!$J61="レンタル",$L$10,"0")+IF('申込シート'!$L61="希望する",$L$11,"0")+IF('申込シート'!$M61="希望する",$L$11,"0"))</f>
      </c>
    </row>
    <row r="62" spans="1:14" ht="15.75">
      <c r="A62" s="10">
        <v>36</v>
      </c>
      <c r="B62" s="13"/>
      <c r="C62" s="13"/>
      <c r="E62" s="13"/>
      <c r="F62" s="2">
        <f>IF('申込シート'!$E62="","",DATEDIF('申込シート'!$E62,"2017/3/31","Y"))</f>
      </c>
      <c r="G62" s="13"/>
      <c r="K62" s="13"/>
      <c r="N62" s="30">
        <f>IF(H62="","",IF(OR('申込シート'!$H62="ME",'申込シート'!$H62="WE"),$L$5,IF(OR('申込シート'!$H62="MF",'申込シート'!$H62="WF"),$L$9,IF('申込シート'!$I62="一般",$L$6,IF(OR('申込シート'!$I62="学生",'申込シート'!$I62="賛助会員"),$L$7,IF('申込シート'!$I62="高校生以下",$L$8,"0")))))+IF('申込シート'!$J62="レンタル",$L$10,"0")+IF('申込シート'!$L62="希望する",$L$11,"0")+IF('申込シート'!$M62="希望する",$L$11,"0"))</f>
      </c>
    </row>
    <row r="63" spans="1:14" ht="15.75">
      <c r="A63" s="10">
        <v>37</v>
      </c>
      <c r="B63" s="13"/>
      <c r="C63" s="13"/>
      <c r="E63" s="13"/>
      <c r="F63" s="2">
        <f>IF('申込シート'!$E63="","",DATEDIF('申込シート'!$E63,"2017/3/31","Y"))</f>
      </c>
      <c r="G63" s="13"/>
      <c r="K63" s="13"/>
      <c r="N63" s="30">
        <f>IF(H63="","",IF(OR('申込シート'!$H63="ME",'申込シート'!$H63="WE"),$L$5,IF(OR('申込シート'!$H63="MF",'申込シート'!$H63="WF"),$L$9,IF('申込シート'!$I63="一般",$L$6,IF(OR('申込シート'!$I63="学生",'申込シート'!$I63="賛助会員"),$L$7,IF('申込シート'!$I63="高校生以下",$L$8,"0")))))+IF('申込シート'!$J63="レンタル",$L$10,"0")+IF('申込シート'!$L63="希望する",$L$11,"0")+IF('申込シート'!$M63="希望する",$L$11,"0"))</f>
      </c>
    </row>
    <row r="64" spans="1:14" ht="15.75">
      <c r="A64" s="10">
        <v>38</v>
      </c>
      <c r="B64" s="13"/>
      <c r="C64" s="13"/>
      <c r="E64" s="13"/>
      <c r="F64" s="2">
        <f>IF('申込シート'!$E64="","",DATEDIF('申込シート'!$E64,"2017/3/31","Y"))</f>
      </c>
      <c r="G64" s="13"/>
      <c r="K64" s="13"/>
      <c r="N64" s="30">
        <f>IF(H64="","",IF(OR('申込シート'!$H64="ME",'申込シート'!$H64="WE"),$L$5,IF(OR('申込シート'!$H64="MF",'申込シート'!$H64="WF"),$L$9,IF('申込シート'!$I64="一般",$L$6,IF(OR('申込シート'!$I64="学生",'申込シート'!$I64="賛助会員"),$L$7,IF('申込シート'!$I64="高校生以下",$L$8,"0")))))+IF('申込シート'!$J64="レンタル",$L$10,"0")+IF('申込シート'!$L64="希望する",$L$11,"0")+IF('申込シート'!$M64="希望する",$L$11,"0"))</f>
      </c>
    </row>
    <row r="65" spans="1:14" ht="15.75">
      <c r="A65" s="10">
        <v>39</v>
      </c>
      <c r="B65" s="13"/>
      <c r="C65" s="13"/>
      <c r="E65" s="13"/>
      <c r="F65" s="2">
        <f>IF('申込シート'!$E65="","",DATEDIF('申込シート'!$E65,"2017/3/31","Y"))</f>
      </c>
      <c r="G65" s="13"/>
      <c r="K65" s="13"/>
      <c r="N65" s="30">
        <f>IF(H65="","",IF(OR('申込シート'!$H65="ME",'申込シート'!$H65="WE"),$L$5,IF(OR('申込シート'!$H65="MF",'申込シート'!$H65="WF"),$L$9,IF('申込シート'!$I65="一般",$L$6,IF(OR('申込シート'!$I65="学生",'申込シート'!$I65="賛助会員"),$L$7,IF('申込シート'!$I65="高校生以下",$L$8,"0")))))+IF('申込シート'!$J65="レンタル",$L$10,"0")+IF('申込シート'!$L65="希望する",$L$11,"0")+IF('申込シート'!$M65="希望する",$L$11,"0"))</f>
      </c>
    </row>
    <row r="66" spans="1:14" ht="15.75">
      <c r="A66" s="10">
        <v>40</v>
      </c>
      <c r="B66" s="13"/>
      <c r="C66" s="13"/>
      <c r="E66" s="13"/>
      <c r="F66" s="2">
        <f>IF('申込シート'!$E66="","",DATEDIF('申込シート'!$E66,"2017/3/31","Y"))</f>
      </c>
      <c r="G66" s="13"/>
      <c r="K66" s="13"/>
      <c r="N66" s="30">
        <f>IF(H66="","",IF(OR('申込シート'!$H66="ME",'申込シート'!$H66="WE"),$L$5,IF(OR('申込シート'!$H66="MF",'申込シート'!$H66="WF"),$L$9,IF('申込シート'!$I66="一般",$L$6,IF(OR('申込シート'!$I66="学生",'申込シート'!$I66="賛助会員"),$L$7,IF('申込シート'!$I66="高校生以下",$L$8,"0")))))+IF('申込シート'!$J66="レンタル",$L$10,"0")+IF('申込シート'!$L66="希望する",$L$11,"0")+IF('申込シート'!$M66="希望する",$L$11,"0"))</f>
      </c>
    </row>
    <row r="67" spans="1:14" ht="15.75">
      <c r="A67" s="10">
        <v>41</v>
      </c>
      <c r="B67" s="13"/>
      <c r="C67" s="13"/>
      <c r="E67" s="13"/>
      <c r="F67" s="2">
        <f>IF('申込シート'!$E67="","",DATEDIF('申込シート'!$E67,"2017/3/31","Y"))</f>
      </c>
      <c r="G67" s="13"/>
      <c r="K67" s="13"/>
      <c r="N67" s="30">
        <f>IF(H67="","",IF(OR('申込シート'!$H67="ME",'申込シート'!$H67="WE"),$L$5,IF(OR('申込シート'!$H67="MF",'申込シート'!$H67="WF"),$L$9,IF('申込シート'!$I67="一般",$L$6,IF(OR('申込シート'!$I67="学生",'申込シート'!$I67="賛助会員"),$L$7,IF('申込シート'!$I67="高校生以下",$L$8,"0")))))+IF('申込シート'!$J67="レンタル",$L$10,"0")+IF('申込シート'!$L67="希望する",$L$11,"0")+IF('申込シート'!$M67="希望する",$L$11,"0"))</f>
      </c>
    </row>
    <row r="68" spans="1:14" ht="15.75">
      <c r="A68" s="10">
        <v>42</v>
      </c>
      <c r="B68" s="13"/>
      <c r="C68" s="13"/>
      <c r="E68" s="13"/>
      <c r="F68" s="2">
        <f>IF('申込シート'!$E68="","",DATEDIF('申込シート'!$E68,"2017/3/31","Y"))</f>
      </c>
      <c r="G68" s="13"/>
      <c r="K68" s="13"/>
      <c r="N68" s="30">
        <f>IF(H68="","",IF(OR('申込シート'!$H68="ME",'申込シート'!$H68="WE"),$L$5,IF(OR('申込シート'!$H68="MF",'申込シート'!$H68="WF"),$L$9,IF('申込シート'!$I68="一般",$L$6,IF(OR('申込シート'!$I68="学生",'申込シート'!$I68="賛助会員"),$L$7,IF('申込シート'!$I68="高校生以下",$L$8,"0")))))+IF('申込シート'!$J68="レンタル",$L$10,"0")+IF('申込シート'!$L68="希望する",$L$11,"0")+IF('申込シート'!$M68="希望する",$L$11,"0"))</f>
      </c>
    </row>
    <row r="69" spans="1:14" ht="15.75">
      <c r="A69" s="10">
        <v>43</v>
      </c>
      <c r="B69" s="13"/>
      <c r="C69" s="13"/>
      <c r="E69" s="13"/>
      <c r="F69" s="2">
        <f>IF('申込シート'!$E69="","",DATEDIF('申込シート'!$E69,"2017/3/31","Y"))</f>
      </c>
      <c r="G69" s="13"/>
      <c r="K69" s="13"/>
      <c r="N69" s="30">
        <f>IF(H69="","",IF(OR('申込シート'!$H69="ME",'申込シート'!$H69="WE"),$L$5,IF(OR('申込シート'!$H69="MF",'申込シート'!$H69="WF"),$L$9,IF('申込シート'!$I69="一般",$L$6,IF(OR('申込シート'!$I69="学生",'申込シート'!$I69="賛助会員"),$L$7,IF('申込シート'!$I69="高校生以下",$L$8,"0")))))+IF('申込シート'!$J69="レンタル",$L$10,"0")+IF('申込シート'!$L69="希望する",$L$11,"0")+IF('申込シート'!$M69="希望する",$L$11,"0"))</f>
      </c>
    </row>
    <row r="70" spans="1:14" ht="15.75">
      <c r="A70" s="10">
        <v>44</v>
      </c>
      <c r="B70" s="13"/>
      <c r="C70" s="13"/>
      <c r="E70" s="13"/>
      <c r="F70" s="2">
        <f>IF('申込シート'!$E70="","",DATEDIF('申込シート'!$E70,"2017/3/31","Y"))</f>
      </c>
      <c r="G70" s="13"/>
      <c r="K70" s="13"/>
      <c r="N70" s="30">
        <f>IF(H70="","",IF(OR('申込シート'!$H70="ME",'申込シート'!$H70="WE"),$L$5,IF(OR('申込シート'!$H70="MF",'申込シート'!$H70="WF"),$L$9,IF('申込シート'!$I70="一般",$L$6,IF(OR('申込シート'!$I70="学生",'申込シート'!$I70="賛助会員"),$L$7,IF('申込シート'!$I70="高校生以下",$L$8,"0")))))+IF('申込シート'!$J70="レンタル",$L$10,"0")+IF('申込シート'!$L70="希望する",$L$11,"0")+IF('申込シート'!$M70="希望する",$L$11,"0"))</f>
      </c>
    </row>
    <row r="71" spans="1:14" ht="15.75">
      <c r="A71" s="10">
        <v>45</v>
      </c>
      <c r="B71" s="13"/>
      <c r="C71" s="13"/>
      <c r="E71" s="13"/>
      <c r="F71" s="2">
        <f>IF('申込シート'!$E71="","",DATEDIF('申込シート'!$E71,"2017/3/31","Y"))</f>
      </c>
      <c r="G71" s="13"/>
      <c r="K71" s="13"/>
      <c r="N71" s="30">
        <f>IF(H71="","",IF(OR('申込シート'!$H71="ME",'申込シート'!$H71="WE"),$L$5,IF(OR('申込シート'!$H71="MF",'申込シート'!$H71="WF"),$L$9,IF('申込シート'!$I71="一般",$L$6,IF(OR('申込シート'!$I71="学生",'申込シート'!$I71="賛助会員"),$L$7,IF('申込シート'!$I71="高校生以下",$L$8,"0")))))+IF('申込シート'!$J71="レンタル",$L$10,"0")+IF('申込シート'!$L71="希望する",$L$11,"0")+IF('申込シート'!$M71="希望する",$L$11,"0"))</f>
      </c>
    </row>
    <row r="72" spans="1:14" ht="15.75">
      <c r="A72" s="10">
        <v>46</v>
      </c>
      <c r="B72" s="13"/>
      <c r="C72" s="13"/>
      <c r="E72" s="13"/>
      <c r="F72" s="2">
        <f>IF('申込シート'!$E72="","",DATEDIF('申込シート'!$E72,"2017/3/31","Y"))</f>
      </c>
      <c r="G72" s="13"/>
      <c r="K72" s="13"/>
      <c r="N72" s="30">
        <f>IF(H72="","",IF(OR('申込シート'!$H72="ME",'申込シート'!$H72="WE"),$L$5,IF(OR('申込シート'!$H72="MF",'申込シート'!$H72="WF"),$L$9,IF('申込シート'!$I72="一般",$L$6,IF(OR('申込シート'!$I72="学生",'申込シート'!$I72="賛助会員"),$L$7,IF('申込シート'!$I72="高校生以下",$L$8,"0")))))+IF('申込シート'!$J72="レンタル",$L$10,"0")+IF('申込シート'!$L72="希望する",$L$11,"0")+IF('申込シート'!$M72="希望する",$L$11,"0"))</f>
      </c>
    </row>
    <row r="73" spans="1:14" ht="15.75">
      <c r="A73" s="10">
        <v>47</v>
      </c>
      <c r="B73" s="13"/>
      <c r="C73" s="13"/>
      <c r="E73" s="13"/>
      <c r="F73" s="2">
        <f>IF('申込シート'!$E73="","",DATEDIF('申込シート'!$E73,"2017/3/31","Y"))</f>
      </c>
      <c r="G73" s="13"/>
      <c r="K73" s="13"/>
      <c r="N73" s="30">
        <f>IF(H73="","",IF(OR('申込シート'!$H73="ME",'申込シート'!$H73="WE"),$L$5,IF(OR('申込シート'!$H73="MF",'申込シート'!$H73="WF"),$L$9,IF('申込シート'!$I73="一般",$L$6,IF(OR('申込シート'!$I73="学生",'申込シート'!$I73="賛助会員"),$L$7,IF('申込シート'!$I73="高校生以下",$L$8,"0")))))+IF('申込シート'!$J73="レンタル",$L$10,"0")+IF('申込シート'!$L73="希望する",$L$11,"0")+IF('申込シート'!$M73="希望する",$L$11,"0"))</f>
      </c>
    </row>
    <row r="74" spans="1:14" ht="15.75">
      <c r="A74" s="10">
        <v>48</v>
      </c>
      <c r="B74" s="13"/>
      <c r="C74" s="13"/>
      <c r="E74" s="13"/>
      <c r="F74" s="2">
        <f>IF('申込シート'!$E74="","",DATEDIF('申込シート'!$E74,"2017/3/31","Y"))</f>
      </c>
      <c r="G74" s="13"/>
      <c r="K74" s="13"/>
      <c r="N74" s="30">
        <f>IF(H74="","",IF(OR('申込シート'!$H74="ME",'申込シート'!$H74="WE"),$L$5,IF(OR('申込シート'!$H74="MF",'申込シート'!$H74="WF"),$L$9,IF('申込シート'!$I74="一般",$L$6,IF(OR('申込シート'!$I74="学生",'申込シート'!$I74="賛助会員"),$L$7,IF('申込シート'!$I74="高校生以下",$L$8,"0")))))+IF('申込シート'!$J74="レンタル",$L$10,"0")+IF('申込シート'!$L74="希望する",$L$11,"0")+IF('申込シート'!$M74="希望する",$L$11,"0"))</f>
      </c>
    </row>
    <row r="75" spans="1:14" ht="15.75">
      <c r="A75" s="10">
        <v>49</v>
      </c>
      <c r="B75" s="13"/>
      <c r="C75" s="13"/>
      <c r="E75" s="13"/>
      <c r="F75" s="2">
        <f>IF('申込シート'!$E75="","",DATEDIF('申込シート'!$E75,"2017/3/31","Y"))</f>
      </c>
      <c r="G75" s="13"/>
      <c r="K75" s="13"/>
      <c r="N75" s="30">
        <f>IF(H75="","",IF(OR('申込シート'!$H75="ME",'申込シート'!$H75="WE"),$L$5,IF(OR('申込シート'!$H75="MF",'申込シート'!$H75="WF"),$L$9,IF('申込シート'!$I75="一般",$L$6,IF(OR('申込シート'!$I75="学生",'申込シート'!$I75="賛助会員"),$L$7,IF('申込シート'!$I75="高校生以下",$L$8,"0")))))+IF('申込シート'!$J75="レンタル",$L$10,"0")+IF('申込シート'!$L75="希望する",$L$11,"0")+IF('申込シート'!$M75="希望する",$L$11,"0"))</f>
      </c>
    </row>
    <row r="76" spans="1:14" ht="15.75">
      <c r="A76" s="10">
        <v>50</v>
      </c>
      <c r="B76" s="13"/>
      <c r="C76" s="13"/>
      <c r="E76" s="13"/>
      <c r="F76" s="2">
        <f>IF('申込シート'!$E76="","",DATEDIF('申込シート'!$E76,"2017/3/31","Y"))</f>
      </c>
      <c r="G76" s="13"/>
      <c r="K76" s="13"/>
      <c r="N76" s="30">
        <f>IF(H76="","",IF(OR('申込シート'!$H76="ME",'申込シート'!$H76="WE"),$L$5,IF(OR('申込シート'!$H76="MF",'申込シート'!$H76="WF"),$L$9,IF('申込シート'!$I76="一般",$L$6,IF(OR('申込シート'!$I76="学生",'申込シート'!$I76="賛助会員"),$L$7,IF('申込シート'!$I76="高校生以下",$L$8,"0")))))+IF('申込シート'!$J76="レンタル",$L$10,"0")+IF('申込シート'!$L76="希望する",$L$11,"0")+IF('申込シート'!$M76="希望する",$L$11,"0"))</f>
      </c>
    </row>
    <row r="77" spans="1:14" ht="15.75">
      <c r="A77" s="10">
        <v>51</v>
      </c>
      <c r="B77" s="13"/>
      <c r="C77" s="13"/>
      <c r="E77" s="13"/>
      <c r="F77" s="2">
        <f>IF('申込シート'!$E77="","",DATEDIF('申込シート'!$E77,"2017/3/31","Y"))</f>
      </c>
      <c r="G77" s="13"/>
      <c r="K77" s="13"/>
      <c r="N77" s="30">
        <f>IF(H77="","",IF(OR('申込シート'!$H77="ME",'申込シート'!$H77="WE"),$L$5,IF(OR('申込シート'!$H77="MF",'申込シート'!$H77="WF"),$L$9,IF('申込シート'!$I77="一般",$L$6,IF(OR('申込シート'!$I77="学生",'申込シート'!$I77="賛助会員"),$L$7,IF('申込シート'!$I77="高校生以下",$L$8,"0")))))+IF('申込シート'!$J77="レンタル",$L$10,"0")+IF('申込シート'!$L77="希望する",$L$11,"0")+IF('申込シート'!$M77="希望する",$L$11,"0"))</f>
      </c>
    </row>
    <row r="78" spans="1:14" ht="15.75">
      <c r="A78" s="10">
        <v>52</v>
      </c>
      <c r="B78" s="13"/>
      <c r="C78" s="13"/>
      <c r="E78" s="13"/>
      <c r="F78" s="2">
        <f>IF('申込シート'!$E78="","",DATEDIF('申込シート'!$E78,"2017/3/31","Y"))</f>
      </c>
      <c r="G78" s="13"/>
      <c r="K78" s="13"/>
      <c r="N78" s="30">
        <f>IF(H78="","",IF(OR('申込シート'!$H78="ME",'申込シート'!$H78="WE"),$L$5,IF(OR('申込シート'!$H78="MF",'申込シート'!$H78="WF"),$L$9,IF('申込シート'!$I78="一般",$L$6,IF(OR('申込シート'!$I78="学生",'申込シート'!$I78="賛助会員"),$L$7,IF('申込シート'!$I78="高校生以下",$L$8,"0")))))+IF('申込シート'!$J78="レンタル",$L$10,"0")+IF('申込シート'!$L78="希望する",$L$11,"0")+IF('申込シート'!$M78="希望する",$L$11,"0"))</f>
      </c>
    </row>
    <row r="79" spans="1:14" ht="15.75">
      <c r="A79" s="10">
        <v>53</v>
      </c>
      <c r="B79" s="13"/>
      <c r="C79" s="13"/>
      <c r="E79" s="13"/>
      <c r="F79" s="2">
        <f>IF('申込シート'!$E79="","",DATEDIF('申込シート'!$E79,"2017/3/31","Y"))</f>
      </c>
      <c r="G79" s="13"/>
      <c r="K79" s="13"/>
      <c r="N79" s="30">
        <f>IF(H79="","",IF(OR('申込シート'!$H79="ME",'申込シート'!$H79="WE"),$L$5,IF(OR('申込シート'!$H79="MF",'申込シート'!$H79="WF"),$L$9,IF('申込シート'!$I79="一般",$L$6,IF(OR('申込シート'!$I79="学生",'申込シート'!$I79="賛助会員"),$L$7,IF('申込シート'!$I79="高校生以下",$L$8,"0")))))+IF('申込シート'!$J79="レンタル",$L$10,"0")+IF('申込シート'!$L79="希望する",$L$11,"0")+IF('申込シート'!$M79="希望する",$L$11,"0"))</f>
      </c>
    </row>
    <row r="80" spans="1:14" ht="15.75">
      <c r="A80" s="10">
        <v>54</v>
      </c>
      <c r="B80" s="13"/>
      <c r="C80" s="13"/>
      <c r="E80" s="13"/>
      <c r="F80" s="2">
        <f>IF('申込シート'!$E80="","",DATEDIF('申込シート'!$E80,"2017/3/31","Y"))</f>
      </c>
      <c r="G80" s="13"/>
      <c r="K80" s="13"/>
      <c r="N80" s="30">
        <f>IF(H80="","",IF(OR('申込シート'!$H80="ME",'申込シート'!$H80="WE"),$L$5,IF(OR('申込シート'!$H80="MF",'申込シート'!$H80="WF"),$L$9,IF('申込シート'!$I80="一般",$L$6,IF(OR('申込シート'!$I80="学生",'申込シート'!$I80="賛助会員"),$L$7,IF('申込シート'!$I80="高校生以下",$L$8,"0")))))+IF('申込シート'!$J80="レンタル",$L$10,"0")+IF('申込シート'!$L80="希望する",$L$11,"0")+IF('申込シート'!$M80="希望する",$L$11,"0"))</f>
      </c>
    </row>
    <row r="81" spans="1:14" ht="15.75">
      <c r="A81" s="10">
        <v>55</v>
      </c>
      <c r="B81" s="13"/>
      <c r="C81" s="13"/>
      <c r="E81" s="13"/>
      <c r="F81" s="2">
        <f>IF('申込シート'!$E81="","",DATEDIF('申込シート'!$E81,"2017/3/31","Y"))</f>
      </c>
      <c r="G81" s="13"/>
      <c r="K81" s="13"/>
      <c r="N81" s="30">
        <f>IF(H81="","",IF(OR('申込シート'!$H81="ME",'申込シート'!$H81="WE"),$L$5,IF(OR('申込シート'!$H81="MF",'申込シート'!$H81="WF"),$L$9,IF('申込シート'!$I81="一般",$L$6,IF(OR('申込シート'!$I81="学生",'申込シート'!$I81="賛助会員"),$L$7,IF('申込シート'!$I81="高校生以下",$L$8,"0")))))+IF('申込シート'!$J81="レンタル",$L$10,"0")+IF('申込シート'!$L81="希望する",$L$11,"0")+IF('申込シート'!$M81="希望する",$L$11,"0"))</f>
      </c>
    </row>
    <row r="82" spans="1:14" ht="15.75">
      <c r="A82" s="10">
        <v>56</v>
      </c>
      <c r="B82" s="13"/>
      <c r="C82" s="13"/>
      <c r="E82" s="13"/>
      <c r="F82" s="2">
        <f>IF('申込シート'!$E82="","",DATEDIF('申込シート'!$E82,"2017/3/31","Y"))</f>
      </c>
      <c r="G82" s="13"/>
      <c r="K82" s="13"/>
      <c r="N82" s="30">
        <f>IF(H82="","",IF(OR('申込シート'!$H82="ME",'申込シート'!$H82="WE"),$L$5,IF(OR('申込シート'!$H82="MF",'申込シート'!$H82="WF"),$L$9,IF('申込シート'!$I82="一般",$L$6,IF(OR('申込シート'!$I82="学生",'申込シート'!$I82="賛助会員"),$L$7,IF('申込シート'!$I82="高校生以下",$L$8,"0")))))+IF('申込シート'!$J82="レンタル",$L$10,"0")+IF('申込シート'!$L82="希望する",$L$11,"0")+IF('申込シート'!$M82="希望する",$L$11,"0"))</f>
      </c>
    </row>
    <row r="83" spans="1:14" ht="15.75">
      <c r="A83" s="10">
        <v>57</v>
      </c>
      <c r="B83" s="13"/>
      <c r="C83" s="13"/>
      <c r="E83" s="13"/>
      <c r="F83" s="2">
        <f>IF('申込シート'!$E83="","",DATEDIF('申込シート'!$E83,"2017/3/31","Y"))</f>
      </c>
      <c r="G83" s="13"/>
      <c r="K83" s="13"/>
      <c r="N83" s="30">
        <f>IF(H83="","",IF(OR('申込シート'!$H83="ME",'申込シート'!$H83="WE"),$L$5,IF(OR('申込シート'!$H83="MF",'申込シート'!$H83="WF"),$L$9,IF('申込シート'!$I83="一般",$L$6,IF(OR('申込シート'!$I83="学生",'申込シート'!$I83="賛助会員"),$L$7,IF('申込シート'!$I83="高校生以下",$L$8,"0")))))+IF('申込シート'!$J83="レンタル",$L$10,"0")+IF('申込シート'!$L83="希望する",$L$11,"0")+IF('申込シート'!$M83="希望する",$L$11,"0"))</f>
      </c>
    </row>
    <row r="84" spans="1:14" ht="15.75">
      <c r="A84" s="10">
        <v>58</v>
      </c>
      <c r="B84" s="13"/>
      <c r="C84" s="13"/>
      <c r="E84" s="13"/>
      <c r="F84" s="2">
        <f>IF('申込シート'!$E84="","",DATEDIF('申込シート'!$E84,"2017/3/31","Y"))</f>
      </c>
      <c r="G84" s="13"/>
      <c r="K84" s="13"/>
      <c r="N84" s="30">
        <f>IF(H84="","",IF(OR('申込シート'!$H84="ME",'申込シート'!$H84="WE"),$L$5,IF(OR('申込シート'!$H84="MF",'申込シート'!$H84="WF"),$L$9,IF('申込シート'!$I84="一般",$L$6,IF(OR('申込シート'!$I84="学生",'申込シート'!$I84="賛助会員"),$L$7,IF('申込シート'!$I84="高校生以下",$L$8,"0")))))+IF('申込シート'!$J84="レンタル",$L$10,"0")+IF('申込シート'!$L84="希望する",$L$11,"0")+IF('申込シート'!$M84="希望する",$L$11,"0"))</f>
      </c>
    </row>
    <row r="85" spans="1:14" ht="15.75">
      <c r="A85" s="10">
        <v>59</v>
      </c>
      <c r="B85" s="13"/>
      <c r="C85" s="13"/>
      <c r="E85" s="13"/>
      <c r="F85" s="2">
        <f>IF('申込シート'!$E85="","",DATEDIF('申込シート'!$E85,"2017/3/31","Y"))</f>
      </c>
      <c r="G85" s="13"/>
      <c r="K85" s="13"/>
      <c r="N85" s="30">
        <f>IF(H85="","",IF(OR('申込シート'!$H85="ME",'申込シート'!$H85="WE"),$L$5,IF(OR('申込シート'!$H85="MF",'申込シート'!$H85="WF"),$L$9,IF('申込シート'!$I85="一般",$L$6,IF(OR('申込シート'!$I85="学生",'申込シート'!$I85="賛助会員"),$L$7,IF('申込シート'!$I85="高校生以下",$L$8,"0")))))+IF('申込シート'!$J85="レンタル",$L$10,"0")+IF('申込シート'!$L85="希望する",$L$11,"0")+IF('申込シート'!$M85="希望する",$L$11,"0"))</f>
      </c>
    </row>
    <row r="86" spans="1:14" ht="15.75">
      <c r="A86" s="10">
        <v>60</v>
      </c>
      <c r="B86" s="13"/>
      <c r="C86" s="13"/>
      <c r="E86" s="13"/>
      <c r="F86" s="2">
        <f>IF('申込シート'!$E86="","",DATEDIF('申込シート'!$E86,"2017/3/31","Y"))</f>
      </c>
      <c r="G86" s="13"/>
      <c r="K86" s="13"/>
      <c r="N86" s="30">
        <f>IF(H86="","",IF(OR('申込シート'!$H86="ME",'申込シート'!$H86="WE"),$L$5,IF(OR('申込シート'!$H86="MF",'申込シート'!$H86="WF"),$L$9,IF('申込シート'!$I86="一般",$L$6,IF(OR('申込シート'!$I86="学生",'申込シート'!$I86="賛助会員"),$L$7,IF('申込シート'!$I86="高校生以下",$L$8,"0")))))+IF('申込シート'!$J86="レンタル",$L$10,"0")+IF('申込シート'!$L86="希望する",$L$11,"0")+IF('申込シート'!$M86="希望する",$L$11,"0"))</f>
      </c>
    </row>
    <row r="87" spans="1:14" ht="15.75">
      <c r="A87" s="10">
        <v>61</v>
      </c>
      <c r="B87" s="13"/>
      <c r="C87" s="13"/>
      <c r="E87" s="13"/>
      <c r="F87" s="2">
        <f>IF('申込シート'!$E87="","",DATEDIF('申込シート'!$E87,"2017/3/31","Y"))</f>
      </c>
      <c r="G87" s="13"/>
      <c r="K87" s="13"/>
      <c r="N87" s="30">
        <f>IF(H87="","",IF(OR('申込シート'!$H87="ME",'申込シート'!$H87="WE"),$L$5,IF(OR('申込シート'!$H87="MF",'申込シート'!$H87="WF"),$L$9,IF('申込シート'!$I87="一般",$L$6,IF(OR('申込シート'!$I87="学生",'申込シート'!$I87="賛助会員"),$L$7,IF('申込シート'!$I87="高校生以下",$L$8,"0")))))+IF('申込シート'!$J87="レンタル",$L$10,"0")+IF('申込シート'!$L87="希望する",$L$11,"0")+IF('申込シート'!$M87="希望する",$L$11,"0"))</f>
      </c>
    </row>
    <row r="88" spans="1:14" ht="15.75">
      <c r="A88" s="10">
        <v>62</v>
      </c>
      <c r="B88" s="13"/>
      <c r="C88" s="13"/>
      <c r="E88" s="13"/>
      <c r="F88" s="2">
        <f>IF('申込シート'!$E88="","",DATEDIF('申込シート'!$E88,"2017/3/31","Y"))</f>
      </c>
      <c r="G88" s="13"/>
      <c r="K88" s="13"/>
      <c r="N88" s="30">
        <f>IF(H88="","",IF(OR('申込シート'!$H88="ME",'申込シート'!$H88="WE"),$L$5,IF(OR('申込シート'!$H88="MF",'申込シート'!$H88="WF"),$L$9,IF('申込シート'!$I88="一般",$L$6,IF(OR('申込シート'!$I88="学生",'申込シート'!$I88="賛助会員"),$L$7,IF('申込シート'!$I88="高校生以下",$L$8,"0")))))+IF('申込シート'!$J88="レンタル",$L$10,"0")+IF('申込シート'!$L88="希望する",$L$11,"0")+IF('申込シート'!$M88="希望する",$L$11,"0"))</f>
      </c>
    </row>
    <row r="89" spans="1:14" ht="15.75">
      <c r="A89" s="10">
        <v>63</v>
      </c>
      <c r="B89" s="13"/>
      <c r="C89" s="13"/>
      <c r="E89" s="13"/>
      <c r="F89" s="2">
        <f>IF('申込シート'!$E89="","",DATEDIF('申込シート'!$E89,"2017/3/31","Y"))</f>
      </c>
      <c r="G89" s="13"/>
      <c r="K89" s="13"/>
      <c r="N89" s="30">
        <f>IF(H89="","",IF(OR('申込シート'!$H89="ME",'申込シート'!$H89="WE"),$L$5,IF(OR('申込シート'!$H89="MF",'申込シート'!$H89="WF"),$L$9,IF('申込シート'!$I89="一般",$L$6,IF(OR('申込シート'!$I89="学生",'申込シート'!$I89="賛助会員"),$L$7,IF('申込シート'!$I89="高校生以下",$L$8,"0")))))+IF('申込シート'!$J89="レンタル",$L$10,"0")+IF('申込シート'!$L89="希望する",$L$11,"0")+IF('申込シート'!$M89="希望する",$L$11,"0"))</f>
      </c>
    </row>
    <row r="90" spans="1:14" ht="15.75">
      <c r="A90" s="10">
        <v>64</v>
      </c>
      <c r="B90" s="13"/>
      <c r="C90" s="13"/>
      <c r="E90" s="13"/>
      <c r="F90" s="2">
        <f>IF('申込シート'!$E90="","",DATEDIF('申込シート'!$E90,"2017/3/31","Y"))</f>
      </c>
      <c r="G90" s="13"/>
      <c r="K90" s="13"/>
      <c r="N90" s="30">
        <f>IF(H90="","",IF(OR('申込シート'!$H90="ME",'申込シート'!$H90="WE"),$L$5,IF(OR('申込シート'!$H90="MF",'申込シート'!$H90="WF"),$L$9,IF('申込シート'!$I90="一般",$L$6,IF(OR('申込シート'!$I90="学生",'申込シート'!$I90="賛助会員"),$L$7,IF('申込シート'!$I90="高校生以下",$L$8,"0")))))+IF('申込シート'!$J90="レンタル",$L$10,"0")+IF('申込シート'!$L90="希望する",$L$11,"0")+IF('申込シート'!$M90="希望する",$L$11,"0"))</f>
      </c>
    </row>
    <row r="91" spans="1:14" ht="15.75">
      <c r="A91" s="10">
        <v>65</v>
      </c>
      <c r="B91" s="13"/>
      <c r="C91" s="13"/>
      <c r="E91" s="13"/>
      <c r="F91" s="2">
        <f>IF('申込シート'!$E91="","",DATEDIF('申込シート'!$E91,"2017/3/31","Y"))</f>
      </c>
      <c r="G91" s="13"/>
      <c r="K91" s="13"/>
      <c r="N91" s="30">
        <f>IF(H91="","",IF(OR('申込シート'!$H91="ME",'申込シート'!$H91="WE"),$L$5,IF(OR('申込シート'!$H91="MF",'申込シート'!$H91="WF"),$L$9,IF('申込シート'!$I91="一般",$L$6,IF(OR('申込シート'!$I91="学生",'申込シート'!$I91="賛助会員"),$L$7,IF('申込シート'!$I91="高校生以下",$L$8,"0")))))+IF('申込シート'!$J91="レンタル",$L$10,"0")+IF('申込シート'!$L91="希望する",$L$11,"0")+IF('申込シート'!$M91="希望する",$L$11,"0"))</f>
      </c>
    </row>
    <row r="92" spans="1:14" ht="15.75">
      <c r="A92" s="10">
        <v>66</v>
      </c>
      <c r="B92" s="13"/>
      <c r="C92" s="13"/>
      <c r="E92" s="13"/>
      <c r="F92" s="2">
        <f>IF('申込シート'!$E92="","",DATEDIF('申込シート'!$E92,"2017/3/31","Y"))</f>
      </c>
      <c r="G92" s="13"/>
      <c r="K92" s="13"/>
      <c r="N92" s="30">
        <f>IF(H92="","",IF(OR('申込シート'!$H92="ME",'申込シート'!$H92="WE"),$L$5,IF(OR('申込シート'!$H92="MF",'申込シート'!$H92="WF"),$L$9,IF('申込シート'!$I92="一般",$L$6,IF(OR('申込シート'!$I92="学生",'申込シート'!$I92="賛助会員"),$L$7,IF('申込シート'!$I92="高校生以下",$L$8,"0")))))+IF('申込シート'!$J92="レンタル",$L$10,"0")+IF('申込シート'!$L92="希望する",$L$11,"0")+IF('申込シート'!$M92="希望する",$L$11,"0"))</f>
      </c>
    </row>
    <row r="93" spans="1:14" ht="15.75">
      <c r="A93" s="10">
        <v>67</v>
      </c>
      <c r="B93" s="13"/>
      <c r="C93" s="13"/>
      <c r="E93" s="13"/>
      <c r="F93" s="2">
        <f>IF('申込シート'!$E93="","",DATEDIF('申込シート'!$E93,"2017/3/31","Y"))</f>
      </c>
      <c r="G93" s="13"/>
      <c r="K93" s="13"/>
      <c r="N93" s="30">
        <f>IF(H93="","",IF(OR('申込シート'!$H93="ME",'申込シート'!$H93="WE"),$L$5,IF(OR('申込シート'!$H93="MF",'申込シート'!$H93="WF"),$L$9,IF('申込シート'!$I93="一般",$L$6,IF(OR('申込シート'!$I93="学生",'申込シート'!$I93="賛助会員"),$L$7,IF('申込シート'!$I93="高校生以下",$L$8,"0")))))+IF('申込シート'!$J93="レンタル",$L$10,"0")+IF('申込シート'!$L93="希望する",$L$11,"0")+IF('申込シート'!$M93="希望する",$L$11,"0"))</f>
      </c>
    </row>
    <row r="94" spans="1:14" ht="15.75">
      <c r="A94" s="10">
        <v>68</v>
      </c>
      <c r="B94" s="13"/>
      <c r="C94" s="13"/>
      <c r="E94" s="13"/>
      <c r="F94" s="2">
        <f>IF('申込シート'!$E94="","",DATEDIF('申込シート'!$E94,"2017/3/31","Y"))</f>
      </c>
      <c r="G94" s="13"/>
      <c r="K94" s="13"/>
      <c r="N94" s="30">
        <f>IF(H94="","",IF(OR('申込シート'!$H94="ME",'申込シート'!$H94="WE"),$L$5,IF(OR('申込シート'!$H94="MF",'申込シート'!$H94="WF"),$L$9,IF('申込シート'!$I94="一般",$L$6,IF(OR('申込シート'!$I94="学生",'申込シート'!$I94="賛助会員"),$L$7,IF('申込シート'!$I94="高校生以下",$L$8,"0")))))+IF('申込シート'!$J94="レンタル",$L$10,"0")+IF('申込シート'!$L94="希望する",$L$11,"0")+IF('申込シート'!$M94="希望する",$L$11,"0"))</f>
      </c>
    </row>
    <row r="95" spans="1:14" ht="15.75">
      <c r="A95" s="10">
        <v>69</v>
      </c>
      <c r="B95" s="13"/>
      <c r="C95" s="13"/>
      <c r="E95" s="13"/>
      <c r="F95" s="2">
        <f>IF('申込シート'!$E95="","",DATEDIF('申込シート'!$E95,"2017/3/31","Y"))</f>
      </c>
      <c r="G95" s="13"/>
      <c r="K95" s="13"/>
      <c r="N95" s="30">
        <f>IF(H95="","",IF(OR('申込シート'!$H95="ME",'申込シート'!$H95="WE"),$L$5,IF(OR('申込シート'!$H95="MF",'申込シート'!$H95="WF"),$L$9,IF('申込シート'!$I95="一般",$L$6,IF(OR('申込シート'!$I95="学生",'申込シート'!$I95="賛助会員"),$L$7,IF('申込シート'!$I95="高校生以下",$L$8,"0")))))+IF('申込シート'!$J95="レンタル",$L$10,"0")+IF('申込シート'!$L95="希望する",$L$11,"0")+IF('申込シート'!$M95="希望する",$L$11,"0"))</f>
      </c>
    </row>
    <row r="96" spans="1:14" ht="15.75">
      <c r="A96" s="10">
        <v>70</v>
      </c>
      <c r="B96" s="13"/>
      <c r="C96" s="13"/>
      <c r="E96" s="13"/>
      <c r="F96" s="2">
        <f>IF('申込シート'!$E96="","",DATEDIF('申込シート'!$E96,"2017/3/31","Y"))</f>
      </c>
      <c r="G96" s="13"/>
      <c r="K96" s="13"/>
      <c r="N96" s="30">
        <f>IF(H96="","",IF(OR('申込シート'!$H96="ME",'申込シート'!$H96="WE"),$L$5,IF(OR('申込シート'!$H96="MF",'申込シート'!$H96="WF"),$L$9,IF('申込シート'!$I96="一般",$L$6,IF(OR('申込シート'!$I96="学生",'申込シート'!$I96="賛助会員"),$L$7,IF('申込シート'!$I96="高校生以下",$L$8,"0")))))+IF('申込シート'!$J96="レンタル",$L$10,"0")+IF('申込シート'!$L96="希望する",$L$11,"0")+IF('申込シート'!$M96="希望する",$L$11,"0"))</f>
      </c>
    </row>
    <row r="97" spans="1:14" ht="15.75">
      <c r="A97" s="10">
        <v>71</v>
      </c>
      <c r="B97" s="13"/>
      <c r="C97" s="13"/>
      <c r="E97" s="13"/>
      <c r="F97" s="2">
        <f>IF('申込シート'!$E97="","",DATEDIF('申込シート'!$E97,"2017/3/31","Y"))</f>
      </c>
      <c r="G97" s="13"/>
      <c r="K97" s="13"/>
      <c r="N97" s="30">
        <f>IF(H97="","",IF(OR('申込シート'!$H97="ME",'申込シート'!$H97="WE"),$L$5,IF(OR('申込シート'!$H97="MF",'申込シート'!$H97="WF"),$L$9,IF('申込シート'!$I97="一般",$L$6,IF(OR('申込シート'!$I97="学生",'申込シート'!$I97="賛助会員"),$L$7,IF('申込シート'!$I97="高校生以下",$L$8,"0")))))+IF('申込シート'!$J97="レンタル",$L$10,"0")+IF('申込シート'!$L97="希望する",$L$11,"0")+IF('申込シート'!$M97="希望する",$L$11,"0"))</f>
      </c>
    </row>
    <row r="98" spans="1:14" ht="15.75">
      <c r="A98" s="10">
        <v>72</v>
      </c>
      <c r="B98" s="13"/>
      <c r="C98" s="13"/>
      <c r="E98" s="13"/>
      <c r="F98" s="2">
        <f>IF('申込シート'!$E98="","",DATEDIF('申込シート'!$E98,"2017/3/31","Y"))</f>
      </c>
      <c r="G98" s="13"/>
      <c r="K98" s="13"/>
      <c r="N98" s="30">
        <f>IF(H98="","",IF(OR('申込シート'!$H98="ME",'申込シート'!$H98="WE"),$L$5,IF(OR('申込シート'!$H98="MF",'申込シート'!$H98="WF"),$L$9,IF('申込シート'!$I98="一般",$L$6,IF(OR('申込シート'!$I98="学生",'申込シート'!$I98="賛助会員"),$L$7,IF('申込シート'!$I98="高校生以下",$L$8,"0")))))+IF('申込シート'!$J98="レンタル",$L$10,"0")+IF('申込シート'!$L98="希望する",$L$11,"0")+IF('申込シート'!$M98="希望する",$L$11,"0"))</f>
      </c>
    </row>
    <row r="99" spans="1:14" ht="15.75">
      <c r="A99" s="10">
        <v>73</v>
      </c>
      <c r="B99" s="13"/>
      <c r="C99" s="13"/>
      <c r="E99" s="13"/>
      <c r="F99" s="2">
        <f>IF('申込シート'!$E99="","",DATEDIF('申込シート'!$E99,"2017/3/31","Y"))</f>
      </c>
      <c r="G99" s="13"/>
      <c r="K99" s="13"/>
      <c r="N99" s="30">
        <f>IF(H99="","",IF(OR('申込シート'!$H99="ME",'申込シート'!$H99="WE"),$L$5,IF(OR('申込シート'!$H99="MF",'申込シート'!$H99="WF"),$L$9,IF('申込シート'!$I99="一般",$L$6,IF(OR('申込シート'!$I99="学生",'申込シート'!$I99="賛助会員"),$L$7,IF('申込シート'!$I99="高校生以下",$L$8,"0")))))+IF('申込シート'!$J99="レンタル",$L$10,"0")+IF('申込シート'!$L99="希望する",$L$11,"0")+IF('申込シート'!$M99="希望する",$L$11,"0"))</f>
      </c>
    </row>
    <row r="100" spans="1:14" ht="15.75">
      <c r="A100" s="10">
        <v>74</v>
      </c>
      <c r="B100" s="13"/>
      <c r="C100" s="13"/>
      <c r="E100" s="13"/>
      <c r="F100" s="2">
        <f>IF('申込シート'!$E100="","",DATEDIF('申込シート'!$E100,"2017/3/31","Y"))</f>
      </c>
      <c r="G100" s="13"/>
      <c r="K100" s="13"/>
      <c r="N100" s="30">
        <f>IF(H100="","",IF(OR('申込シート'!$H100="ME",'申込シート'!$H100="WE"),$L$5,IF(OR('申込シート'!$H100="MF",'申込シート'!$H100="WF"),$L$9,IF('申込シート'!$I100="一般",$L$6,IF(OR('申込シート'!$I100="学生",'申込シート'!$I100="賛助会員"),$L$7,IF('申込シート'!$I100="高校生以下",$L$8,"0")))))+IF('申込シート'!$J100="レンタル",$L$10,"0")+IF('申込シート'!$L100="希望する",$L$11,"0")+IF('申込シート'!$M100="希望する",$L$11,"0"))</f>
      </c>
    </row>
    <row r="101" spans="1:14" ht="15.75">
      <c r="A101" s="10">
        <v>75</v>
      </c>
      <c r="B101" s="13"/>
      <c r="C101" s="13"/>
      <c r="E101" s="13"/>
      <c r="F101" s="2">
        <f>IF('申込シート'!$E101="","",DATEDIF('申込シート'!$E101,"2017/3/31","Y"))</f>
      </c>
      <c r="G101" s="13"/>
      <c r="K101" s="13"/>
      <c r="N101" s="30">
        <f>IF(H101="","",IF(OR('申込シート'!$H101="ME",'申込シート'!$H101="WE"),$L$5,IF(OR('申込シート'!$H101="MF",'申込シート'!$H101="WF"),$L$9,IF('申込シート'!$I101="一般",$L$6,IF(OR('申込シート'!$I101="学生",'申込シート'!$I101="賛助会員"),$L$7,IF('申込シート'!$I101="高校生以下",$L$8,"0")))))+IF('申込シート'!$J101="レンタル",$L$10,"0")+IF('申込シート'!$L101="希望する",$L$11,"0")+IF('申込シート'!$M101="希望する",$L$11,"0"))</f>
      </c>
    </row>
    <row r="102" spans="1:14" ht="15.75">
      <c r="A102" s="10">
        <v>76</v>
      </c>
      <c r="B102" s="13"/>
      <c r="C102" s="13"/>
      <c r="E102" s="13"/>
      <c r="F102" s="2">
        <f>IF('申込シート'!$E102="","",DATEDIF('申込シート'!$E102,"2017/3/31","Y"))</f>
      </c>
      <c r="G102" s="13"/>
      <c r="K102" s="13"/>
      <c r="N102" s="30">
        <f>IF(H102="","",IF(OR('申込シート'!$H102="ME",'申込シート'!$H102="WE"),$L$5,IF(OR('申込シート'!$H102="MF",'申込シート'!$H102="WF"),$L$9,IF('申込シート'!$I102="一般",$L$6,IF(OR('申込シート'!$I102="学生",'申込シート'!$I102="賛助会員"),$L$7,IF('申込シート'!$I102="高校生以下",$L$8,"0")))))+IF('申込シート'!$J102="レンタル",$L$10,"0")+IF('申込シート'!$L102="希望する",$L$11,"0")+IF('申込シート'!$M102="希望する",$L$11,"0"))</f>
      </c>
    </row>
    <row r="103" spans="1:14" ht="15.75">
      <c r="A103" s="10">
        <v>77</v>
      </c>
      <c r="B103" s="13"/>
      <c r="C103" s="13"/>
      <c r="E103" s="13"/>
      <c r="F103" s="2">
        <f>IF('申込シート'!$E103="","",DATEDIF('申込シート'!$E103,"2017/3/31","Y"))</f>
      </c>
      <c r="G103" s="13"/>
      <c r="K103" s="13"/>
      <c r="N103" s="30">
        <f>IF(H103="","",IF(OR('申込シート'!$H103="ME",'申込シート'!$H103="WE"),$L$5,IF(OR('申込シート'!$H103="MF",'申込シート'!$H103="WF"),$L$9,IF('申込シート'!$I103="一般",$L$6,IF(OR('申込シート'!$I103="学生",'申込シート'!$I103="賛助会員"),$L$7,IF('申込シート'!$I103="高校生以下",$L$8,"0")))))+IF('申込シート'!$J103="レンタル",$L$10,"0")+IF('申込シート'!$L103="希望する",$L$11,"0")+IF('申込シート'!$M103="希望する",$L$11,"0"))</f>
      </c>
    </row>
    <row r="104" spans="1:14" ht="15.75">
      <c r="A104" s="10">
        <v>78</v>
      </c>
      <c r="B104" s="13"/>
      <c r="C104" s="13"/>
      <c r="E104" s="13"/>
      <c r="F104" s="2">
        <f>IF('申込シート'!$E104="","",DATEDIF('申込シート'!$E104,"2017/3/31","Y"))</f>
      </c>
      <c r="G104" s="13"/>
      <c r="K104" s="13"/>
      <c r="N104" s="30">
        <f>IF(H104="","",IF(OR('申込シート'!$H104="ME",'申込シート'!$H104="WE"),$L$5,IF(OR('申込シート'!$H104="MF",'申込シート'!$H104="WF"),$L$9,IF('申込シート'!$I104="一般",$L$6,IF(OR('申込シート'!$I104="学生",'申込シート'!$I104="賛助会員"),$L$7,IF('申込シート'!$I104="高校生以下",$L$8,"0")))))+IF('申込シート'!$J104="レンタル",$L$10,"0")+IF('申込シート'!$L104="希望する",$L$11,"0")+IF('申込シート'!$M104="希望する",$L$11,"0"))</f>
      </c>
    </row>
    <row r="105" spans="1:14" ht="15.75">
      <c r="A105" s="10">
        <v>79</v>
      </c>
      <c r="B105" s="13"/>
      <c r="C105" s="13"/>
      <c r="E105" s="13"/>
      <c r="F105" s="2">
        <f>IF('申込シート'!$E105="","",DATEDIF('申込シート'!$E105,"2017/3/31","Y"))</f>
      </c>
      <c r="G105" s="13"/>
      <c r="K105" s="13"/>
      <c r="N105" s="30">
        <f>IF(H105="","",IF(OR('申込シート'!$H105="ME",'申込シート'!$H105="WE"),$L$5,IF(OR('申込シート'!$H105="MF",'申込シート'!$H105="WF"),$L$9,IF('申込シート'!$I105="一般",$L$6,IF(OR('申込シート'!$I105="学生",'申込シート'!$I105="賛助会員"),$L$7,IF('申込シート'!$I105="高校生以下",$L$8,"0")))))+IF('申込シート'!$J105="レンタル",$L$10,"0")+IF('申込シート'!$L105="希望する",$L$11,"0")+IF('申込シート'!$M105="希望する",$L$11,"0"))</f>
      </c>
    </row>
    <row r="106" spans="1:14" ht="15.75">
      <c r="A106" s="10">
        <v>80</v>
      </c>
      <c r="B106" s="13"/>
      <c r="C106" s="13"/>
      <c r="E106" s="13"/>
      <c r="F106" s="2">
        <f>IF('申込シート'!$E106="","",DATEDIF('申込シート'!$E106,"2017/3/31","Y"))</f>
      </c>
      <c r="G106" s="13"/>
      <c r="K106" s="13"/>
      <c r="N106" s="30">
        <f>IF(H106="","",IF(OR('申込シート'!$H106="ME",'申込シート'!$H106="WE"),$L$5,IF(OR('申込シート'!$H106="MF",'申込シート'!$H106="WF"),$L$9,IF('申込シート'!$I106="一般",$L$6,IF(OR('申込シート'!$I106="学生",'申込シート'!$I106="賛助会員"),$L$7,IF('申込シート'!$I106="高校生以下",$L$8,"0")))))+IF('申込シート'!$J106="レンタル",$L$10,"0")+IF('申込シート'!$L106="希望する",$L$11,"0")+IF('申込シート'!$M106="希望する",$L$11,"0"))</f>
      </c>
    </row>
    <row r="107" spans="1:14" ht="15.75">
      <c r="A107" s="10">
        <v>81</v>
      </c>
      <c r="B107" s="13"/>
      <c r="C107" s="13"/>
      <c r="E107" s="13"/>
      <c r="F107" s="2">
        <f>IF('申込シート'!$E107="","",DATEDIF('申込シート'!$E107,"2017/3/31","Y"))</f>
      </c>
      <c r="G107" s="13"/>
      <c r="K107" s="13"/>
      <c r="N107" s="30">
        <f>IF(H107="","",IF(OR('申込シート'!$H107="ME",'申込シート'!$H107="WE"),$L$5,IF(OR('申込シート'!$H107="MF",'申込シート'!$H107="WF"),$L$9,IF('申込シート'!$I107="一般",$L$6,IF(OR('申込シート'!$I107="学生",'申込シート'!$I107="賛助会員"),$L$7,IF('申込シート'!$I107="高校生以下",$L$8,"0")))))+IF('申込シート'!$J107="レンタル",$L$10,"0")+IF('申込シート'!$L107="希望する",$L$11,"0")+IF('申込シート'!$M107="希望する",$L$11,"0"))</f>
      </c>
    </row>
    <row r="108" spans="1:14" ht="15.75">
      <c r="A108" s="10">
        <v>82</v>
      </c>
      <c r="B108" s="13"/>
      <c r="C108" s="13"/>
      <c r="E108" s="13"/>
      <c r="F108" s="2">
        <f>IF('申込シート'!$E108="","",DATEDIF('申込シート'!$E108,"2017/3/31","Y"))</f>
      </c>
      <c r="G108" s="13"/>
      <c r="K108" s="13"/>
      <c r="N108" s="30">
        <f>IF(H108="","",IF(OR('申込シート'!$H108="ME",'申込シート'!$H108="WE"),$L$5,IF(OR('申込シート'!$H108="MF",'申込シート'!$H108="WF"),$L$9,IF('申込シート'!$I108="一般",$L$6,IF(OR('申込シート'!$I108="学生",'申込シート'!$I108="賛助会員"),$L$7,IF('申込シート'!$I108="高校生以下",$L$8,"0")))))+IF('申込シート'!$J108="レンタル",$L$10,"0")+IF('申込シート'!$L108="希望する",$L$11,"0")+IF('申込シート'!$M108="希望する",$L$11,"0"))</f>
      </c>
    </row>
    <row r="109" spans="1:14" ht="15.75">
      <c r="A109" s="10">
        <v>83</v>
      </c>
      <c r="B109" s="13"/>
      <c r="C109" s="13"/>
      <c r="E109" s="13"/>
      <c r="F109" s="2">
        <f>IF('申込シート'!$E109="","",DATEDIF('申込シート'!$E109,"2017/3/31","Y"))</f>
      </c>
      <c r="G109" s="13"/>
      <c r="K109" s="13"/>
      <c r="N109" s="30">
        <f>IF(H109="","",IF(OR('申込シート'!$H109="ME",'申込シート'!$H109="WE"),$L$5,IF(OR('申込シート'!$H109="MF",'申込シート'!$H109="WF"),$L$9,IF('申込シート'!$I109="一般",$L$6,IF(OR('申込シート'!$I109="学生",'申込シート'!$I109="賛助会員"),$L$7,IF('申込シート'!$I109="高校生以下",$L$8,"0")))))+IF('申込シート'!$J109="レンタル",$L$10,"0")+IF('申込シート'!$L109="希望する",$L$11,"0")+IF('申込シート'!$M109="希望する",$L$11,"0"))</f>
      </c>
    </row>
    <row r="110" spans="1:14" ht="15.75">
      <c r="A110" s="10">
        <v>84</v>
      </c>
      <c r="B110" s="13"/>
      <c r="C110" s="13"/>
      <c r="E110" s="13"/>
      <c r="F110" s="2">
        <f>IF('申込シート'!$E110="","",DATEDIF('申込シート'!$E110,"2017/3/31","Y"))</f>
      </c>
      <c r="G110" s="13"/>
      <c r="K110" s="13"/>
      <c r="N110" s="30">
        <f>IF(H110="","",IF(OR('申込シート'!$H110="ME",'申込シート'!$H110="WE"),$L$5,IF(OR('申込シート'!$H110="MF",'申込シート'!$H110="WF"),$L$9,IF('申込シート'!$I110="一般",$L$6,IF(OR('申込シート'!$I110="学生",'申込シート'!$I110="賛助会員"),$L$7,IF('申込シート'!$I110="高校生以下",$L$8,"0")))))+IF('申込シート'!$J110="レンタル",$L$10,"0")+IF('申込シート'!$L110="希望する",$L$11,"0")+IF('申込シート'!$M110="希望する",$L$11,"0"))</f>
      </c>
    </row>
    <row r="111" spans="1:14" ht="15.75">
      <c r="A111" s="10">
        <v>85</v>
      </c>
      <c r="B111" s="13"/>
      <c r="C111" s="13"/>
      <c r="E111" s="13"/>
      <c r="F111" s="2">
        <f>IF('申込シート'!$E111="","",DATEDIF('申込シート'!$E111,"2017/3/31","Y"))</f>
      </c>
      <c r="G111" s="13"/>
      <c r="K111" s="13"/>
      <c r="N111" s="30">
        <f>IF(H111="","",IF(OR('申込シート'!$H111="ME",'申込シート'!$H111="WE"),$L$5,IF(OR('申込シート'!$H111="MF",'申込シート'!$H111="WF"),$L$9,IF('申込シート'!$I111="一般",$L$6,IF(OR('申込シート'!$I111="学生",'申込シート'!$I111="賛助会員"),$L$7,IF('申込シート'!$I111="高校生以下",$L$8,"0")))))+IF('申込シート'!$J111="レンタル",$L$10,"0")+IF('申込シート'!$L111="希望する",$L$11,"0")+IF('申込シート'!$M111="希望する",$L$11,"0"))</f>
      </c>
    </row>
    <row r="112" spans="1:14" ht="15.75">
      <c r="A112" s="10">
        <v>86</v>
      </c>
      <c r="B112" s="13"/>
      <c r="C112" s="13"/>
      <c r="E112" s="13"/>
      <c r="F112" s="2">
        <f>IF('申込シート'!$E112="","",DATEDIF('申込シート'!$E112,"2017/3/31","Y"))</f>
      </c>
      <c r="G112" s="13"/>
      <c r="K112" s="13"/>
      <c r="N112" s="30">
        <f>IF(H112="","",IF(OR('申込シート'!$H112="ME",'申込シート'!$H112="WE"),$L$5,IF(OR('申込シート'!$H112="MF",'申込シート'!$H112="WF"),$L$9,IF('申込シート'!$I112="一般",$L$6,IF(OR('申込シート'!$I112="学生",'申込シート'!$I112="賛助会員"),$L$7,IF('申込シート'!$I112="高校生以下",$L$8,"0")))))+IF('申込シート'!$J112="レンタル",$L$10,"0")+IF('申込シート'!$L112="希望する",$L$11,"0")+IF('申込シート'!$M112="希望する",$L$11,"0"))</f>
      </c>
    </row>
    <row r="113" spans="1:14" ht="15.75">
      <c r="A113" s="10">
        <v>87</v>
      </c>
      <c r="B113" s="13"/>
      <c r="C113" s="13"/>
      <c r="E113" s="13"/>
      <c r="F113" s="2">
        <f>IF('申込シート'!$E113="","",DATEDIF('申込シート'!$E113,"2017/3/31","Y"))</f>
      </c>
      <c r="G113" s="13"/>
      <c r="K113" s="13"/>
      <c r="N113" s="30">
        <f>IF(H113="","",IF(OR('申込シート'!$H113="ME",'申込シート'!$H113="WE"),$L$5,IF(OR('申込シート'!$H113="MF",'申込シート'!$H113="WF"),$L$9,IF('申込シート'!$I113="一般",$L$6,IF(OR('申込シート'!$I113="学生",'申込シート'!$I113="賛助会員"),$L$7,IF('申込シート'!$I113="高校生以下",$L$8,"0")))))+IF('申込シート'!$J113="レンタル",$L$10,"0")+IF('申込シート'!$L113="希望する",$L$11,"0")+IF('申込シート'!$M113="希望する",$L$11,"0"))</f>
      </c>
    </row>
    <row r="114" spans="1:14" ht="15.75">
      <c r="A114" s="10">
        <v>88</v>
      </c>
      <c r="B114" s="13"/>
      <c r="C114" s="13"/>
      <c r="E114" s="13"/>
      <c r="F114" s="2">
        <f>IF('申込シート'!$E114="","",DATEDIF('申込シート'!$E114,"2017/3/31","Y"))</f>
      </c>
      <c r="G114" s="13"/>
      <c r="K114" s="13"/>
      <c r="N114" s="30">
        <f>IF(H114="","",IF(OR('申込シート'!$H114="ME",'申込シート'!$H114="WE"),$L$5,IF(OR('申込シート'!$H114="MF",'申込シート'!$H114="WF"),$L$9,IF('申込シート'!$I114="一般",$L$6,IF(OR('申込シート'!$I114="学生",'申込シート'!$I114="賛助会員"),$L$7,IF('申込シート'!$I114="高校生以下",$L$8,"0")))))+IF('申込シート'!$J114="レンタル",$L$10,"0")+IF('申込シート'!$L114="希望する",$L$11,"0")+IF('申込シート'!$M114="希望する",$L$11,"0"))</f>
      </c>
    </row>
    <row r="115" spans="1:14" ht="15.75">
      <c r="A115" s="10">
        <v>89</v>
      </c>
      <c r="B115" s="13"/>
      <c r="C115" s="13"/>
      <c r="E115" s="13"/>
      <c r="F115" s="2">
        <f>IF('申込シート'!$E115="","",DATEDIF('申込シート'!$E115,"2017/3/31","Y"))</f>
      </c>
      <c r="G115" s="13"/>
      <c r="K115" s="13"/>
      <c r="N115" s="30">
        <f>IF(H115="","",IF(OR('申込シート'!$H115="ME",'申込シート'!$H115="WE"),$L$5,IF(OR('申込シート'!$H115="MF",'申込シート'!$H115="WF"),$L$9,IF('申込シート'!$I115="一般",$L$6,IF(OR('申込シート'!$I115="学生",'申込シート'!$I115="賛助会員"),$L$7,IF('申込シート'!$I115="高校生以下",$L$8,"0")))))+IF('申込シート'!$J115="レンタル",$L$10,"0")+IF('申込シート'!$L115="希望する",$L$11,"0")+IF('申込シート'!$M115="希望する",$L$11,"0"))</f>
      </c>
    </row>
    <row r="116" spans="1:14" ht="15.75">
      <c r="A116" s="10">
        <v>90</v>
      </c>
      <c r="B116" s="13"/>
      <c r="C116" s="13"/>
      <c r="E116" s="13"/>
      <c r="F116" s="2">
        <f>IF('申込シート'!$E116="","",DATEDIF('申込シート'!$E116,"2017/3/31","Y"))</f>
      </c>
      <c r="G116" s="13"/>
      <c r="K116" s="13"/>
      <c r="N116" s="30">
        <f>IF(H116="","",IF(OR('申込シート'!$H116="ME",'申込シート'!$H116="WE"),$L$5,IF(OR('申込シート'!$H116="MF",'申込シート'!$H116="WF"),$L$9,IF('申込シート'!$I116="一般",$L$6,IF(OR('申込シート'!$I116="学生",'申込シート'!$I116="賛助会員"),$L$7,IF('申込シート'!$I116="高校生以下",$L$8,"0")))))+IF('申込シート'!$J116="レンタル",$L$10,"0")+IF('申込シート'!$L116="希望する",$L$11,"0")+IF('申込シート'!$M116="希望する",$L$11,"0"))</f>
      </c>
    </row>
    <row r="117" spans="1:14" ht="15.75">
      <c r="A117" s="10">
        <v>91</v>
      </c>
      <c r="B117" s="13"/>
      <c r="C117" s="13"/>
      <c r="E117" s="13"/>
      <c r="F117" s="2">
        <f>IF('申込シート'!$E117="","",DATEDIF('申込シート'!$E117,"2017/3/31","Y"))</f>
      </c>
      <c r="G117" s="13"/>
      <c r="K117" s="13"/>
      <c r="N117" s="30">
        <f>IF(H117="","",IF(OR('申込シート'!$H117="ME",'申込シート'!$H117="WE"),$L$5,IF(OR('申込シート'!$H117="MF",'申込シート'!$H117="WF"),$L$9,IF('申込シート'!$I117="一般",$L$6,IF(OR('申込シート'!$I117="学生",'申込シート'!$I117="賛助会員"),$L$7,IF('申込シート'!$I117="高校生以下",$L$8,"0")))))+IF('申込シート'!$J117="レンタル",$L$10,"0")+IF('申込シート'!$L117="希望する",$L$11,"0")+IF('申込シート'!$M117="希望する",$L$11,"0"))</f>
      </c>
    </row>
    <row r="118" spans="1:14" ht="15.75">
      <c r="A118" s="10">
        <v>92</v>
      </c>
      <c r="B118" s="13"/>
      <c r="C118" s="13"/>
      <c r="E118" s="13"/>
      <c r="F118" s="2">
        <f>IF('申込シート'!$E118="","",DATEDIF('申込シート'!$E118,"2017/3/31","Y"))</f>
      </c>
      <c r="G118" s="13"/>
      <c r="K118" s="13"/>
      <c r="N118" s="30">
        <f>IF(H118="","",IF(OR('申込シート'!$H118="ME",'申込シート'!$H118="WE"),$L$5,IF(OR('申込シート'!$H118="MF",'申込シート'!$H118="WF"),$L$9,IF('申込シート'!$I118="一般",$L$6,IF(OR('申込シート'!$I118="学生",'申込シート'!$I118="賛助会員"),$L$7,IF('申込シート'!$I118="高校生以下",$L$8,"0")))))+IF('申込シート'!$J118="レンタル",$L$10,"0")+IF('申込シート'!$L118="希望する",$L$11,"0")+IF('申込シート'!$M118="希望する",$L$11,"0"))</f>
      </c>
    </row>
    <row r="119" spans="1:14" ht="15.75">
      <c r="A119" s="10">
        <v>93</v>
      </c>
      <c r="B119" s="13"/>
      <c r="C119" s="13"/>
      <c r="E119" s="13"/>
      <c r="F119" s="2">
        <f>IF('申込シート'!$E119="","",DATEDIF('申込シート'!$E119,"2017/3/31","Y"))</f>
      </c>
      <c r="G119" s="13"/>
      <c r="K119" s="13"/>
      <c r="N119" s="30">
        <f>IF(H119="","",IF(OR('申込シート'!$H119="ME",'申込シート'!$H119="WE"),$L$5,IF(OR('申込シート'!$H119="MF",'申込シート'!$H119="WF"),$L$9,IF('申込シート'!$I119="一般",$L$6,IF(OR('申込シート'!$I119="学生",'申込シート'!$I119="賛助会員"),$L$7,IF('申込シート'!$I119="高校生以下",$L$8,"0")))))+IF('申込シート'!$J119="レンタル",$L$10,"0")+IF('申込シート'!$L119="希望する",$L$11,"0")+IF('申込シート'!$M119="希望する",$L$11,"0"))</f>
      </c>
    </row>
    <row r="120" spans="1:14" ht="15.75">
      <c r="A120" s="10">
        <v>94</v>
      </c>
      <c r="B120" s="13"/>
      <c r="C120" s="13"/>
      <c r="E120" s="13"/>
      <c r="F120" s="2">
        <f>IF('申込シート'!$E120="","",DATEDIF('申込シート'!$E120,"2017/3/31","Y"))</f>
      </c>
      <c r="G120" s="13"/>
      <c r="K120" s="13"/>
      <c r="N120" s="30">
        <f>IF(H120="","",IF(OR('申込シート'!$H120="ME",'申込シート'!$H120="WE"),$L$5,IF(OR('申込シート'!$H120="MF",'申込シート'!$H120="WF"),$L$9,IF('申込シート'!$I120="一般",$L$6,IF(OR('申込シート'!$I120="学生",'申込シート'!$I120="賛助会員"),$L$7,IF('申込シート'!$I120="高校生以下",$L$8,"0")))))+IF('申込シート'!$J120="レンタル",$L$10,"0")+IF('申込シート'!$L120="希望する",$L$11,"0")+IF('申込シート'!$M120="希望する",$L$11,"0"))</f>
      </c>
    </row>
    <row r="121" spans="1:14" ht="15.75">
      <c r="A121" s="10">
        <v>95</v>
      </c>
      <c r="B121" s="13"/>
      <c r="C121" s="13"/>
      <c r="E121" s="13"/>
      <c r="F121" s="2">
        <f>IF('申込シート'!$E121="","",DATEDIF('申込シート'!$E121,"2017/3/31","Y"))</f>
      </c>
      <c r="G121" s="13"/>
      <c r="K121" s="13"/>
      <c r="N121" s="30">
        <f>IF(H121="","",IF(OR('申込シート'!$H121="ME",'申込シート'!$H121="WE"),$L$5,IF(OR('申込シート'!$H121="MF",'申込シート'!$H121="WF"),$L$9,IF('申込シート'!$I121="一般",$L$6,IF(OR('申込シート'!$I121="学生",'申込シート'!$I121="賛助会員"),$L$7,IF('申込シート'!$I121="高校生以下",$L$8,"0")))))+IF('申込シート'!$J121="レンタル",$L$10,"0")+IF('申込シート'!$L121="希望する",$L$11,"0")+IF('申込シート'!$M121="希望する",$L$11,"0"))</f>
      </c>
    </row>
    <row r="122" spans="1:14" ht="15.75">
      <c r="A122" s="10">
        <v>96</v>
      </c>
      <c r="B122" s="13"/>
      <c r="C122" s="13"/>
      <c r="E122" s="13"/>
      <c r="F122" s="2">
        <f>IF('申込シート'!$E122="","",DATEDIF('申込シート'!$E122,"2017/3/31","Y"))</f>
      </c>
      <c r="G122" s="13"/>
      <c r="K122" s="13"/>
      <c r="N122" s="30">
        <f>IF(H122="","",IF(OR('申込シート'!$H122="ME",'申込シート'!$H122="WE"),$L$5,IF(OR('申込シート'!$H122="MF",'申込シート'!$H122="WF"),$L$9,IF('申込シート'!$I122="一般",$L$6,IF(OR('申込シート'!$I122="学生",'申込シート'!$I122="賛助会員"),$L$7,IF('申込シート'!$I122="高校生以下",$L$8,"0")))))+IF('申込シート'!$J122="レンタル",$L$10,"0")+IF('申込シート'!$L122="希望する",$L$11,"0")+IF('申込シート'!$M122="希望する",$L$11,"0"))</f>
      </c>
    </row>
    <row r="123" spans="1:14" ht="15.75">
      <c r="A123" s="10">
        <v>97</v>
      </c>
      <c r="B123" s="13"/>
      <c r="C123" s="13"/>
      <c r="E123" s="13"/>
      <c r="F123" s="2">
        <f>IF('申込シート'!$E123="","",DATEDIF('申込シート'!$E123,"2017/3/31","Y"))</f>
      </c>
      <c r="G123" s="13"/>
      <c r="K123" s="13"/>
      <c r="N123" s="30">
        <f>IF(H123="","",IF(OR('申込シート'!$H123="ME",'申込シート'!$H123="WE"),$L$5,IF(OR('申込シート'!$H123="MF",'申込シート'!$H123="WF"),$L$9,IF('申込シート'!$I123="一般",$L$6,IF(OR('申込シート'!$I123="学生",'申込シート'!$I123="賛助会員"),$L$7,IF('申込シート'!$I123="高校生以下",$L$8,"0")))))+IF('申込シート'!$J123="レンタル",$L$10,"0")+IF('申込シート'!$L123="希望する",$L$11,"0")+IF('申込シート'!$M123="希望する",$L$11,"0"))</f>
      </c>
    </row>
    <row r="124" spans="1:14" ht="15.75">
      <c r="A124" s="10">
        <v>98</v>
      </c>
      <c r="B124" s="13"/>
      <c r="C124" s="13"/>
      <c r="E124" s="13"/>
      <c r="F124" s="2">
        <f>IF('申込シート'!$E124="","",DATEDIF('申込シート'!$E124,"2017/3/31","Y"))</f>
      </c>
      <c r="G124" s="13"/>
      <c r="K124" s="13"/>
      <c r="N124" s="30">
        <f>IF(H124="","",IF(OR('申込シート'!$H124="ME",'申込シート'!$H124="WE"),$L$5,IF(OR('申込シート'!$H124="MF",'申込シート'!$H124="WF"),$L$9,IF('申込シート'!$I124="一般",$L$6,IF(OR('申込シート'!$I124="学生",'申込シート'!$I124="賛助会員"),$L$7,IF('申込シート'!$I124="高校生以下",$L$8,"0")))))+IF('申込シート'!$J124="レンタル",$L$10,"0")+IF('申込シート'!$L124="希望する",$L$11,"0")+IF('申込シート'!$M124="希望する",$L$11,"0"))</f>
      </c>
    </row>
    <row r="125" spans="1:14" ht="15.75">
      <c r="A125" s="10">
        <v>99</v>
      </c>
      <c r="B125" s="13"/>
      <c r="C125" s="13"/>
      <c r="E125" s="13"/>
      <c r="F125" s="2">
        <f>IF('申込シート'!$E125="","",DATEDIF('申込シート'!$E125,"2017/3/31","Y"))</f>
      </c>
      <c r="G125" s="13"/>
      <c r="K125" s="13"/>
      <c r="N125" s="30">
        <f>IF(H125="","",IF(OR('申込シート'!$H125="ME",'申込シート'!$H125="WE"),$L$5,IF(OR('申込シート'!$H125="MF",'申込シート'!$H125="WF"),$L$9,IF('申込シート'!$I125="一般",$L$6,IF(OR('申込シート'!$I125="学生",'申込シート'!$I125="賛助会員"),$L$7,IF('申込シート'!$I125="高校生以下",$L$8,"0")))))+IF('申込シート'!$J125="レンタル",$L$10,"0")+IF('申込シート'!$L125="希望する",$L$11,"0")+IF('申込シート'!$M125="希望する",$L$11,"0"))</f>
      </c>
    </row>
    <row r="126" spans="1:14" ht="15.75">
      <c r="A126" s="10">
        <v>100</v>
      </c>
      <c r="B126" s="13"/>
      <c r="C126" s="13"/>
      <c r="E126" s="13"/>
      <c r="F126" s="2">
        <f>IF('申込シート'!$E126="","",DATEDIF('申込シート'!$E126,"2017/3/31","Y"))</f>
      </c>
      <c r="G126" s="13"/>
      <c r="K126" s="13"/>
      <c r="N126" s="30">
        <f>IF(H126="","",IF(OR('申込シート'!$H126="ME",'申込シート'!$H126="WE"),$L$5,IF(OR('申込シート'!$H126="MF",'申込シート'!$H126="WF"),$L$9,IF('申込シート'!$I126="一般",$L$6,IF(OR('申込シート'!$I126="学生",'申込シート'!$I126="賛助会員"),$L$7,IF('申込シート'!$I126="高校生以下",$L$8,"0")))))+IF('申込シート'!$J126="レンタル",$L$10,"0")+IF('申込シート'!$L126="希望する",$L$11,"0")+IF('申込シート'!$M126="希望する",$L$11,"0"))</f>
      </c>
    </row>
  </sheetData>
  <sheetProtection selectLockedCells="1"/>
  <mergeCells count="24">
    <mergeCell ref="B9:C9"/>
    <mergeCell ref="B10:C10"/>
    <mergeCell ref="B11:C11"/>
    <mergeCell ref="D5:F5"/>
    <mergeCell ref="D6:F6"/>
    <mergeCell ref="D7:F7"/>
    <mergeCell ref="D8:F8"/>
    <mergeCell ref="D9:F9"/>
    <mergeCell ref="D10:F10"/>
    <mergeCell ref="D11:F11"/>
    <mergeCell ref="I9:K9"/>
    <mergeCell ref="I10:K10"/>
    <mergeCell ref="I11:K11"/>
    <mergeCell ref="J6:K6"/>
    <mergeCell ref="J7:K7"/>
    <mergeCell ref="J8:K8"/>
    <mergeCell ref="B4:F4"/>
    <mergeCell ref="I6:I8"/>
    <mergeCell ref="I4:L4"/>
    <mergeCell ref="I5:K5"/>
    <mergeCell ref="B5:C5"/>
    <mergeCell ref="B6:C6"/>
    <mergeCell ref="B7:C7"/>
    <mergeCell ref="B8:C8"/>
  </mergeCells>
  <dataValidations count="5">
    <dataValidation type="list" allowBlank="1" showInputMessage="1" showErrorMessage="1" sqref="D26:D126">
      <formula1>$Q$3:$Q$4</formula1>
    </dataValidation>
    <dataValidation type="list" allowBlank="1" showInputMessage="1" showErrorMessage="1" sqref="H26:H126">
      <formula1>$Q$6:$Q$11</formula1>
    </dataValidation>
    <dataValidation type="list" allowBlank="1" showInputMessage="1" showErrorMessage="1" sqref="J26:J126">
      <formula1>$Q$13:$Q$14</formula1>
    </dataValidation>
    <dataValidation type="list" allowBlank="1" showInputMessage="1" showErrorMessage="1" sqref="L26:M126">
      <formula1>$Q$16:$Q$17</formula1>
    </dataValidation>
    <dataValidation type="list" allowBlank="1" showInputMessage="1" showErrorMessage="1" sqref="I26:I126">
      <formula1>$Q$19:$Q$22</formula1>
    </dataValidation>
  </dataValidations>
  <printOptions/>
  <pageMargins left="0.7" right="0.7" top="0.75" bottom="0.75" header="0.3" footer="0.3"/>
  <pageSetup horizontalDpi="1200" verticalDpi="12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E79"/>
  <sheetViews>
    <sheetView zoomScalePageLayoutView="0" workbookViewId="0" topLeftCell="A1">
      <selection activeCell="C76" sqref="C76"/>
    </sheetView>
  </sheetViews>
  <sheetFormatPr defaultColWidth="4.8515625" defaultRowHeight="15"/>
  <cols>
    <col min="1" max="1" width="4.28125" style="2" customWidth="1"/>
    <col min="2" max="2" width="15.8515625" style="2" customWidth="1"/>
    <col min="3" max="3" width="11.57421875" style="2" customWidth="1"/>
    <col min="4" max="4" width="79.28125" style="2" customWidth="1"/>
    <col min="5" max="16384" width="4.8515625" style="2" customWidth="1"/>
  </cols>
  <sheetData>
    <row r="1" ht="24">
      <c r="A1" s="1" t="s">
        <v>46</v>
      </c>
    </row>
    <row r="3" ht="16.5" thickBot="1"/>
    <row r="4" spans="1:4" ht="15.75">
      <c r="A4" s="21"/>
      <c r="B4" s="22" t="s">
        <v>47</v>
      </c>
      <c r="C4" s="22" t="s">
        <v>48</v>
      </c>
      <c r="D4" s="23" t="s">
        <v>49</v>
      </c>
    </row>
    <row r="5" spans="1:4" ht="15.75">
      <c r="A5" s="24">
        <v>1</v>
      </c>
      <c r="B5" s="12"/>
      <c r="C5" s="12"/>
      <c r="D5" s="25"/>
    </row>
    <row r="6" spans="1:4" ht="15.75">
      <c r="A6" s="24">
        <v>2</v>
      </c>
      <c r="B6" s="12"/>
      <c r="C6" s="12"/>
      <c r="D6" s="25"/>
    </row>
    <row r="7" spans="1:4" ht="15.75">
      <c r="A7" s="24">
        <v>3</v>
      </c>
      <c r="B7" s="12"/>
      <c r="C7" s="12"/>
      <c r="D7" s="25"/>
    </row>
    <row r="8" spans="1:4" ht="15.75">
      <c r="A8" s="24">
        <v>4</v>
      </c>
      <c r="B8" s="12"/>
      <c r="C8" s="12"/>
      <c r="D8" s="25"/>
    </row>
    <row r="9" spans="1:4" ht="15.75">
      <c r="A9" s="24">
        <v>5</v>
      </c>
      <c r="B9" s="12"/>
      <c r="C9" s="12"/>
      <c r="D9" s="25"/>
    </row>
    <row r="10" spans="1:4" ht="15.75">
      <c r="A10" s="24">
        <v>6</v>
      </c>
      <c r="B10" s="12"/>
      <c r="C10" s="12"/>
      <c r="D10" s="25"/>
    </row>
    <row r="11" spans="1:4" ht="15.75">
      <c r="A11" s="24">
        <v>7</v>
      </c>
      <c r="B11" s="12"/>
      <c r="C11" s="12"/>
      <c r="D11" s="25"/>
    </row>
    <row r="12" spans="1:4" ht="15.75">
      <c r="A12" s="24">
        <v>8</v>
      </c>
      <c r="B12" s="12"/>
      <c r="C12" s="12"/>
      <c r="D12" s="25"/>
    </row>
    <row r="13" spans="1:4" ht="15.75">
      <c r="A13" s="24">
        <v>9</v>
      </c>
      <c r="B13" s="12"/>
      <c r="C13" s="12"/>
      <c r="D13" s="25"/>
    </row>
    <row r="14" spans="1:4" ht="15.75">
      <c r="A14" s="24">
        <v>10</v>
      </c>
      <c r="B14" s="12"/>
      <c r="C14" s="12"/>
      <c r="D14" s="25"/>
    </row>
    <row r="15" spans="1:4" ht="15.75">
      <c r="A15" s="24">
        <v>11</v>
      </c>
      <c r="B15" s="12"/>
      <c r="C15" s="12"/>
      <c r="D15" s="25"/>
    </row>
    <row r="16" spans="1:4" ht="15.75">
      <c r="A16" s="24">
        <v>12</v>
      </c>
      <c r="B16" s="12"/>
      <c r="C16" s="12"/>
      <c r="D16" s="25"/>
    </row>
    <row r="17" spans="1:4" ht="15.75">
      <c r="A17" s="24">
        <v>13</v>
      </c>
      <c r="B17" s="12"/>
      <c r="C17" s="12"/>
      <c r="D17" s="25"/>
    </row>
    <row r="18" spans="1:4" ht="15.75">
      <c r="A18" s="24">
        <v>14</v>
      </c>
      <c r="B18" s="12"/>
      <c r="C18" s="12"/>
      <c r="D18" s="25"/>
    </row>
    <row r="19" spans="1:4" ht="15.75">
      <c r="A19" s="24">
        <v>15</v>
      </c>
      <c r="B19" s="12"/>
      <c r="C19" s="12"/>
      <c r="D19" s="25"/>
    </row>
    <row r="20" spans="1:4" ht="15.75">
      <c r="A20" s="24">
        <v>16</v>
      </c>
      <c r="B20" s="12"/>
      <c r="C20" s="12"/>
      <c r="D20" s="25"/>
    </row>
    <row r="21" spans="1:4" ht="15.75">
      <c r="A21" s="24">
        <v>17</v>
      </c>
      <c r="B21" s="12"/>
      <c r="C21" s="12"/>
      <c r="D21" s="25"/>
    </row>
    <row r="22" spans="1:4" ht="15.75">
      <c r="A22" s="24">
        <v>18</v>
      </c>
      <c r="B22" s="12"/>
      <c r="C22" s="12"/>
      <c r="D22" s="25"/>
    </row>
    <row r="23" spans="1:4" ht="15.75">
      <c r="A23" s="24">
        <v>19</v>
      </c>
      <c r="B23" s="12"/>
      <c r="C23" s="12"/>
      <c r="D23" s="25"/>
    </row>
    <row r="24" spans="1:4" ht="15.75">
      <c r="A24" s="24">
        <v>20</v>
      </c>
      <c r="B24" s="12"/>
      <c r="C24" s="12"/>
      <c r="D24" s="25"/>
    </row>
    <row r="25" spans="1:4" ht="15.75">
      <c r="A25" s="24">
        <v>21</v>
      </c>
      <c r="B25" s="12"/>
      <c r="C25" s="12"/>
      <c r="D25" s="25"/>
    </row>
    <row r="26" spans="1:4" ht="15.75">
      <c r="A26" s="24">
        <v>22</v>
      </c>
      <c r="B26" s="12"/>
      <c r="C26" s="12"/>
      <c r="D26" s="25"/>
    </row>
    <row r="27" spans="1:4" ht="15.75">
      <c r="A27" s="24">
        <v>23</v>
      </c>
      <c r="B27" s="12"/>
      <c r="C27" s="12"/>
      <c r="D27" s="25"/>
    </row>
    <row r="28" spans="1:4" ht="15.75">
      <c r="A28" s="24">
        <v>24</v>
      </c>
      <c r="B28" s="12"/>
      <c r="C28" s="12"/>
      <c r="D28" s="25"/>
    </row>
    <row r="29" spans="1:4" ht="15.75">
      <c r="A29" s="24">
        <v>25</v>
      </c>
      <c r="B29" s="12"/>
      <c r="C29" s="12"/>
      <c r="D29" s="25"/>
    </row>
    <row r="30" spans="1:4" ht="15.75">
      <c r="A30" s="24">
        <v>26</v>
      </c>
      <c r="B30" s="12"/>
      <c r="C30" s="12"/>
      <c r="D30" s="25"/>
    </row>
    <row r="31" spans="1:4" ht="15.75">
      <c r="A31" s="24">
        <v>27</v>
      </c>
      <c r="B31" s="12"/>
      <c r="C31" s="12"/>
      <c r="D31" s="25"/>
    </row>
    <row r="32" spans="1:4" ht="15.75">
      <c r="A32" s="24">
        <v>28</v>
      </c>
      <c r="B32" s="12"/>
      <c r="C32" s="12"/>
      <c r="D32" s="25"/>
    </row>
    <row r="33" spans="1:4" ht="15.75">
      <c r="A33" s="24">
        <v>29</v>
      </c>
      <c r="B33" s="12"/>
      <c r="C33" s="12"/>
      <c r="D33" s="25"/>
    </row>
    <row r="34" spans="1:4" ht="15.75">
      <c r="A34" s="24">
        <v>30</v>
      </c>
      <c r="B34" s="12"/>
      <c r="C34" s="12"/>
      <c r="D34" s="25"/>
    </row>
    <row r="35" spans="1:4" ht="15.75">
      <c r="A35" s="24">
        <v>31</v>
      </c>
      <c r="B35" s="12"/>
      <c r="C35" s="12"/>
      <c r="D35" s="25"/>
    </row>
    <row r="36" spans="1:4" ht="15.75">
      <c r="A36" s="24">
        <v>32</v>
      </c>
      <c r="B36" s="12"/>
      <c r="C36" s="12"/>
      <c r="D36" s="25"/>
    </row>
    <row r="37" spans="1:4" ht="15.75">
      <c r="A37" s="24">
        <v>33</v>
      </c>
      <c r="B37" s="12"/>
      <c r="C37" s="12"/>
      <c r="D37" s="25"/>
    </row>
    <row r="38" spans="1:4" ht="15.75">
      <c r="A38" s="24">
        <v>34</v>
      </c>
      <c r="B38" s="12"/>
      <c r="C38" s="12"/>
      <c r="D38" s="25"/>
    </row>
    <row r="39" spans="1:4" ht="15.75">
      <c r="A39" s="24">
        <v>35</v>
      </c>
      <c r="B39" s="12"/>
      <c r="C39" s="12"/>
      <c r="D39" s="25"/>
    </row>
    <row r="40" spans="1:4" ht="15.75">
      <c r="A40" s="24">
        <v>36</v>
      </c>
      <c r="B40" s="12"/>
      <c r="C40" s="12"/>
      <c r="D40" s="25"/>
    </row>
    <row r="41" spans="1:4" ht="15.75">
      <c r="A41" s="24">
        <v>37</v>
      </c>
      <c r="B41" s="12"/>
      <c r="C41" s="12"/>
      <c r="D41" s="25"/>
    </row>
    <row r="42" spans="1:4" ht="15.75">
      <c r="A42" s="24">
        <v>38</v>
      </c>
      <c r="B42" s="12"/>
      <c r="C42" s="12"/>
      <c r="D42" s="25"/>
    </row>
    <row r="43" spans="1:4" ht="15.75">
      <c r="A43" s="24">
        <v>39</v>
      </c>
      <c r="B43" s="12"/>
      <c r="C43" s="12"/>
      <c r="D43" s="25"/>
    </row>
    <row r="44" spans="1:4" ht="15.75">
      <c r="A44" s="26">
        <v>40</v>
      </c>
      <c r="B44" s="27"/>
      <c r="C44" s="27"/>
      <c r="D44" s="28"/>
    </row>
    <row r="73" spans="1:5" ht="15.75">
      <c r="A73" s="29" t="s">
        <v>27</v>
      </c>
      <c r="B73" s="29"/>
      <c r="C73" s="29"/>
      <c r="D73" s="29"/>
      <c r="E73" s="29"/>
    </row>
    <row r="74" spans="1:5" ht="15.75">
      <c r="A74" s="29" t="s">
        <v>22</v>
      </c>
      <c r="B74" s="29" t="s">
        <v>28</v>
      </c>
      <c r="C74" s="29" t="s">
        <v>10</v>
      </c>
      <c r="D74" s="29" t="s">
        <v>36</v>
      </c>
      <c r="E74" s="29" t="s">
        <v>40</v>
      </c>
    </row>
    <row r="75" spans="1:5" ht="15.75">
      <c r="A75" s="29" t="s">
        <v>23</v>
      </c>
      <c r="B75" s="29" t="s">
        <v>29</v>
      </c>
      <c r="C75" s="29" t="s">
        <v>35</v>
      </c>
      <c r="D75" s="29" t="s">
        <v>39</v>
      </c>
      <c r="E75" s="29" t="s">
        <v>41</v>
      </c>
    </row>
    <row r="76" spans="1:5" ht="15.75">
      <c r="A76" s="29"/>
      <c r="B76" s="29" t="s">
        <v>31</v>
      </c>
      <c r="C76" s="29" t="s">
        <v>54</v>
      </c>
      <c r="D76" s="29"/>
      <c r="E76" s="29"/>
    </row>
    <row r="77" spans="1:5" ht="15.75">
      <c r="A77" s="29"/>
      <c r="B77" s="29" t="s">
        <v>32</v>
      </c>
      <c r="C77" s="29" t="s">
        <v>11</v>
      </c>
      <c r="D77" s="29"/>
      <c r="E77" s="29"/>
    </row>
    <row r="78" spans="1:5" ht="15.75">
      <c r="A78" s="29"/>
      <c r="B78" s="29" t="s">
        <v>33</v>
      </c>
      <c r="C78" s="29"/>
      <c r="D78" s="29"/>
      <c r="E78" s="29"/>
    </row>
    <row r="79" spans="1:5" ht="15.75">
      <c r="A79" s="29"/>
      <c r="B79" s="29" t="s">
        <v>34</v>
      </c>
      <c r="C79" s="29"/>
      <c r="D79" s="29"/>
      <c r="E79"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小菅 一輝</dc:creator>
  <cp:keywords/>
  <dc:description/>
  <cp:lastModifiedBy>Windows ユーザー</cp:lastModifiedBy>
  <dcterms:created xsi:type="dcterms:W3CDTF">2015-05-08T14:44:24Z</dcterms:created>
  <dcterms:modified xsi:type="dcterms:W3CDTF">2016-04-12T00:34:24Z</dcterms:modified>
  <cp:category/>
  <cp:version/>
  <cp:contentType/>
  <cp:contentStatus/>
</cp:coreProperties>
</file>