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Sheet1" sheetId="1" r:id="rId1"/>
  </sheets>
  <definedNames/>
  <calcPr fullCalcOnLoad="1"/>
</workbook>
</file>

<file path=xl/sharedStrings.xml><?xml version="1.0" encoding="utf-8"?>
<sst xmlns="http://schemas.openxmlformats.org/spreadsheetml/2006/main" count="213" uniqueCount="144">
  <si>
    <t>→今後への提言1：
問3で「面白かった」と考える参加者が80%であることから、コースの難易度はおおよそ適当であったと考えられる。難易度の1つの目安と言われている「全問正解が1名」と比較するとトップが2問間違いであるので、やや難しすぎた可能性もある。少なくとも「簡単すぎる」コースから脱却できたことは収穫である。
どの程度の難易度が適当であるかどうかは今回の大会だけでは言えず、今後とも要検討である。</t>
  </si>
  <si>
    <t>→今後への提言2：
タイムコントロール不通過の参加者が14名と多かった。これはタイムコントロールがあった道がかなり太くトレイルO参加者以外の通行が多かったことから、タイムコントロール待機所係員も参加者もタイムコントロールを見逃してしまったためと考えられる。
今後は○待機所係員がより注意する，○（今回のようにゴール近くにタイムコントロールがあった場合）ゴールでタイムコントロール通過の有無をチェックし不通過者にはタイムコントロールに戻るよう促す、などの対策を取ることが望ましい。</t>
  </si>
  <si>
    <t>→今後への提言：
しかしそれでも地図の精度が不十分な箇所があったようである。例えばAクラス11番不正解率74%，12番不正解率62%である（5番76%，14番58%も不正解率が高いが、これは参加者のミスが生じ易いためと考える）。精度アップへの取り組みは弛まず続けていかなければいけないと考える。</t>
  </si>
  <si>
    <t>『大高緑地大会トレイルO』　アンケート結果　　2004.11/6</t>
  </si>
  <si>
    <t>プランナーが過去3回組んだコース（愛知下山インカレ・けんもり大会・伊賀インカレ）と比較すると、今回のAクラスはかなり難しく設定した。直近の伊賀インカレではAクラスで全参加者200名余りのうち、9点満点が60名以上出てしまい、余りに簡単なコースではトレイルOの魅力を損なってしまうのではないかと考えたためである。
伊賀インカレAクラスでは50%の参加者が「ふつう」と回答したのと比較すると、今回のAクラスでは94%の参加者が「非常に難しい」「難しい」と回答している。成績はTC1個を含む15点満点のうち、1位の参加者が13点で5名であった。</t>
  </si>
  <si>
    <t>→今後への提言：
高いと感じている方は高校生が多くいるように思われた。参加費に高校生価格を設定する必要があった。</t>
  </si>
  <si>
    <t>＃参加費は全体として「まあまあ」と感じている方が多いが、</t>
  </si>
  <si>
    <t>→今後への提言：
いらないと答える方は小数であり、クラブとしての参加率アップを続けていく意味でも、今後もあるとよいと考える。</t>
  </si>
  <si>
    <t>過去の大会の反省点を踏まえて地図精度アップを目的として、コントロール周辺箇所で、事前にメジャーを使った距離測定とコンパスを使った角度測定を行った。かかった時間は現地1日＋作図数時間であった。その結果、地図の精度はこれまでに比べると上がったと考えられる。</t>
  </si>
  <si>
    <t>→今後への提言：
今後のトレイルOの開催に向けて、非常に参考になると思われる。トレイルOは上位クラスでも体力不要であることから、1回でもトレイルOをやったことがあれば、気楽にE～Aクラスに出場する傾向にあるようである。
今回の大会で初心者説明を受けた参加者は10～20名で、全参加者192名に対する初心者の割合は5～10%であり、2～3年前のトレイルO大会と比較すると、経験者の割合がかなり増えてきたように思われる。
オリエンティア全体に対しトレイルOが普及しつつあり、フットOの参加のついでにトレイルOにも参加する参加者の割合は増加しつつある。今回はフットO約500名に対し、トレイルO事前100名＋当日100名程度であった。
今回の大会を踏まえると、今後のトレイルO大会の参加者層としては、次の傾向が見込まれる。
○経験者用最上級クラス（E～A）：
　参加者のうちトレイルO経験がある80～90%はこのクラスに参加することが予想される。条件（当日参加費が事前参加費と余り変わらず安い。当日参加者も表彰対象になる）がよければ、当日申込者の人数もフットO参加者の2割程度が見込まれると思われる。
○初心者用クラス（N）：
　参加はトレイルO初心者にほぼ限定されると思われる。</t>
  </si>
  <si>
    <t>次の質問のあてはまる答えの番号を○で囲んで下さい。</t>
  </si>
  <si>
    <t>問1　　「参加クラス」</t>
  </si>
  <si>
    <t>問2　　「トレイルＯは今回で」　</t>
  </si>
  <si>
    <t>1　始めて</t>
  </si>
  <si>
    <t>3　3～4回</t>
  </si>
  <si>
    <t>2　ふつう</t>
  </si>
  <si>
    <t>3　つまらない</t>
  </si>
  <si>
    <t>合計[名]</t>
  </si>
  <si>
    <t>3　ふつう</t>
  </si>
  <si>
    <t>4　やさしい</t>
  </si>
  <si>
    <t>2　まあまあ</t>
  </si>
  <si>
    <t>1　高い</t>
  </si>
  <si>
    <t>3　安い</t>
  </si>
  <si>
    <t>　　無回答</t>
  </si>
  <si>
    <t>1　今後出るつもりはない</t>
  </si>
  <si>
    <t>2　フットO併設イベントに出場したい</t>
  </si>
  <si>
    <t>1　役立つ</t>
  </si>
  <si>
    <t>2　すこし役立つ</t>
  </si>
  <si>
    <t>3　あまり役立たない</t>
  </si>
  <si>
    <t>　省略</t>
  </si>
  <si>
    <t>4　5回以上</t>
  </si>
  <si>
    <t>＃Aクラスはかなりの経験者が多い。リピーターの多さをうかがわせる。</t>
  </si>
  <si>
    <t>＃面白いと感じている方が多い。</t>
  </si>
  <si>
    <t>＃精度はまあまあ以上と感じた方が多い。</t>
  </si>
  <si>
    <t>＃今後の情報を欲しいという方，不要という方がそれぞれ認められる。</t>
  </si>
  <si>
    <t>トレイルOパートチーフ　山口</t>
  </si>
  <si>
    <t>問3　　「今日のトレイルＯは」　　　　　　　　</t>
  </si>
  <si>
    <t>[%]</t>
  </si>
  <si>
    <t>＃Aクラス・Nクラスで傾向が異なる。Aクラスは難しいと感じている方が多い。</t>
  </si>
  <si>
    <t>回答率</t>
  </si>
  <si>
    <t>[約%]</t>
  </si>
  <si>
    <t>問7　　「団体表彰について」　　　　　</t>
  </si>
  <si>
    <t>1  せひ今後も続けて</t>
  </si>
  <si>
    <t>4　知らない</t>
  </si>
  <si>
    <t>＃あったほうがいいという方と、どちらでもいいという方がいる。</t>
  </si>
  <si>
    <t>問8　　「今大会トレイルOに参加した理由は」（複数回答可）</t>
  </si>
  <si>
    <t>1　全日本トレイルOのE権取得</t>
  </si>
  <si>
    <t>2　時間があるから</t>
  </si>
  <si>
    <t>3　参加費が安いから</t>
  </si>
  <si>
    <t>4　トレイルOが好きだから</t>
  </si>
  <si>
    <t>5　トレイルOを一度やってみたかった</t>
  </si>
  <si>
    <t>6　知人の勧め</t>
  </si>
  <si>
    <t>7　部で参加</t>
  </si>
  <si>
    <t>8　フットO併設だから</t>
  </si>
  <si>
    <t>＃Aクラスは好きだから，時間があるからという回答が半々くらい</t>
  </si>
  <si>
    <t>　Nクラスは一度やってみたかったという方が大半である</t>
  </si>
  <si>
    <t>問9　　「トレイルOはOL技術全般向上に」　　　　</t>
  </si>
  <si>
    <t>＃役立つと答えた方が多い。</t>
  </si>
  <si>
    <t>＃今後も出てみたいと考えた方が大半。</t>
  </si>
  <si>
    <t>　60%以上の方がフットOとの併設イベントを望んでいる。</t>
  </si>
  <si>
    <t>　25%がトレイルO単独でもよいと考えている。</t>
  </si>
  <si>
    <t>　5%5名ほどトレイルO研究会に入会しても良いと考えている。</t>
  </si>
  <si>
    <t>問10　　「今後のトレイルOへの競技参加の方向性は」</t>
  </si>
  <si>
    <t>問11　　「今回のように全日本トレイルO大会E権取得指定大会は」</t>
  </si>
  <si>
    <t>1　今後も優先的に出たい</t>
  </si>
  <si>
    <t>2　できれば出てみたい</t>
  </si>
  <si>
    <t>3　特に興味はない</t>
  </si>
  <si>
    <t>＃優先的に出てみたい，できれば出てみたいと考える方が多い。</t>
  </si>
  <si>
    <t>1　基礎講習会（運営技術初級）</t>
  </si>
  <si>
    <t>2　コース設定講習会（運営技術上級）</t>
  </si>
  <si>
    <t>3　競技講習会</t>
  </si>
  <si>
    <t>＃各講習会それぞれ興味を持っている方がいる。</t>
  </si>
  <si>
    <t>問14　　「トレイルO大会運営に興味が」</t>
  </si>
  <si>
    <t>2　誘われれば運営してみたい</t>
  </si>
  <si>
    <t>3　自分の所属団体で運営してみたいがノウハウがない</t>
  </si>
  <si>
    <t>＃運営に興味を持たない方もかなり多い。運営してみたいと考えている方もいる。</t>
  </si>
  <si>
    <t>1　足が遅くても勝つチャンスあり</t>
  </si>
  <si>
    <t>2　じっくりと地図と現地の対応が出来る</t>
  </si>
  <si>
    <t>4　散歩がてらに気楽に回れる</t>
  </si>
  <si>
    <t>3　基礎技術が学習できる</t>
  </si>
  <si>
    <t>5　走力・体力関係なく誰もが参加可能</t>
  </si>
  <si>
    <t>6　E権が取得できる</t>
  </si>
  <si>
    <t>7　地図調査者の視点から競技できる</t>
  </si>
  <si>
    <t>8　ゲーム・クイズ感覚</t>
  </si>
  <si>
    <t>問13　　「今後のトレイルO関係で参加してみたい講習会の内容は」（複数回答可）</t>
  </si>
  <si>
    <t>4　現在既に何らかの大会に関わっている</t>
  </si>
  <si>
    <t>＃足が遅くても…、じっくりと地図読みできる、という回答が多い</t>
  </si>
  <si>
    <t>アンケート回答者</t>
  </si>
  <si>
    <t>参考：　事前申込参加者</t>
  </si>
  <si>
    <t>参考：　当日申込参加者</t>
  </si>
  <si>
    <t>参考：　全参加者</t>
  </si>
  <si>
    <t>参考：　事前申込者</t>
  </si>
  <si>
    <t xml:space="preserve">＃全参加者194名のうち、52%の100名が当日申込者であった。Aクラスでは事前申込者数を当日申込者数が上回った。大会当日の天気が晴天であり、また当日申込者も事前申込者と同じ表彰条件としたことがその理由だと思われる。当日参加費も1000円と比較的安価であった。
</t>
  </si>
  <si>
    <t>Aクラス[名]</t>
  </si>
  <si>
    <t>[%]</t>
  </si>
  <si>
    <t>Nクラス[名]</t>
  </si>
  <si>
    <t>[%]</t>
  </si>
  <si>
    <t>2　1～2回</t>
  </si>
  <si>
    <t>　一方でNクラスは初心者が大部分である。</t>
  </si>
  <si>
    <t>Aクラス[名]</t>
  </si>
  <si>
    <t>Nクラス[名]</t>
  </si>
  <si>
    <t>1　面白い</t>
  </si>
  <si>
    <t>問4　　「今日のトレイルＯは」　　　　</t>
  </si>
  <si>
    <t>Aクラス[名]</t>
  </si>
  <si>
    <t>Nクラス[名]</t>
  </si>
  <si>
    <t>1  非常に難しい</t>
  </si>
  <si>
    <t>2　むずかしい</t>
  </si>
  <si>
    <t>　高い・安いと感じている方もいる。</t>
  </si>
  <si>
    <t>1  良く出来ている</t>
  </si>
  <si>
    <t>3  精度が悪い</t>
  </si>
  <si>
    <t>Aクラス[名]</t>
  </si>
  <si>
    <t>Nクラス[名]</t>
  </si>
  <si>
    <t>2　どちらでもいい</t>
  </si>
  <si>
    <t>3  いらない</t>
  </si>
  <si>
    <t>Aクラス[名]</t>
  </si>
  <si>
    <t>Nクラス[名]</t>
  </si>
  <si>
    <t>Aクラス[名]</t>
  </si>
  <si>
    <t>Nクラス[名]</t>
  </si>
  <si>
    <t>3　2＋トレイルO単独イベントに出場したい</t>
  </si>
  <si>
    <t>4　2＋3＋トレイルO研究会に入会して競技力向上と普及に取り組みたい</t>
  </si>
  <si>
    <t>問12　　「今後のトレイルO練習会・大会等情報を」　　　　　</t>
  </si>
  <si>
    <t>Aクラス[名]</t>
  </si>
  <si>
    <t>Nクラス[名]</t>
  </si>
  <si>
    <t>1  欲しい</t>
  </si>
  <si>
    <t>2  不要</t>
  </si>
  <si>
    <t>Aクラス[名]</t>
  </si>
  <si>
    <t>Nクラス[名]</t>
  </si>
  <si>
    <t>1　まったくない</t>
  </si>
  <si>
    <t>問15　　「あなたにとってトレイルOの魅力とは」（自由記載をパターン分けして集計）</t>
  </si>
  <si>
    <t>Aクラス[名]</t>
  </si>
  <si>
    <t>Nクラス[名]</t>
  </si>
  <si>
    <t>問16　　コースの感想がありましたら、コントロール番号と内容をお書きください。</t>
  </si>
  <si>
    <t>例：難しい、よく分からない、面白かったなど。複数でもかまいません。</t>
  </si>
  <si>
    <t>　　又その理由もお願いします。</t>
  </si>
  <si>
    <t>全参加者に対する</t>
  </si>
  <si>
    <t>Aクラス[名]</t>
  </si>
  <si>
    <t>[%]</t>
  </si>
  <si>
    <t>Nクラス[名]</t>
  </si>
  <si>
    <t>問5　　「参加費は」　※事前700円、当日1000円　　　　　　　</t>
  </si>
  <si>
    <t>Aクラス[名]</t>
  </si>
  <si>
    <t>Nクラス[名]</t>
  </si>
  <si>
    <t>問6　　「地図の精度について」　　　　　</t>
  </si>
  <si>
    <t>Aクラス[名]</t>
  </si>
  <si>
    <t>Nクラス[名]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</si>
</sst>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1"/>
      <name val="ＭＳ Ｐゴシック"/>
      <family val="0"/>
    </font>
    <font>
      <sz val="6"/>
      <name val="ＭＳ Ｐゴシック"/>
      <family val="3"/>
    </font>
    <font>
      <sz val="11"/>
      <name val="ＭＳ 明朝"/>
      <family val="1"/>
    </font>
    <font>
      <sz val="11"/>
      <name val="ＭＳ ゴシック"/>
      <family val="3"/>
    </font>
    <font>
      <i/>
      <sz val="11"/>
      <name val="ＭＳ 明朝"/>
      <family val="1"/>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style="double"/>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8">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1" xfId="0" applyFont="1" applyBorder="1" applyAlignment="1">
      <alignment/>
    </xf>
    <xf numFmtId="0" fontId="2" fillId="0" borderId="0" xfId="0" applyFont="1" applyAlignment="1">
      <alignment shrinkToFit="1"/>
    </xf>
    <xf numFmtId="0" fontId="2" fillId="0" borderId="1" xfId="0" applyFont="1" applyBorder="1" applyAlignment="1">
      <alignment shrinkToFit="1"/>
    </xf>
    <xf numFmtId="0" fontId="2" fillId="0" borderId="0" xfId="0" applyFont="1" applyBorder="1" applyAlignment="1">
      <alignment shrinkToFit="1"/>
    </xf>
    <xf numFmtId="0" fontId="2" fillId="0" borderId="0" xfId="0" applyFont="1" applyFill="1" applyBorder="1" applyAlignment="1">
      <alignment/>
    </xf>
    <xf numFmtId="0" fontId="2" fillId="0" borderId="2" xfId="0" applyFont="1" applyBorder="1" applyAlignment="1">
      <alignment shrinkToFit="1"/>
    </xf>
    <xf numFmtId="0" fontId="3" fillId="0" borderId="2" xfId="0" applyFont="1" applyFill="1" applyBorder="1" applyAlignment="1">
      <alignment/>
    </xf>
    <xf numFmtId="0" fontId="3" fillId="0" borderId="0" xfId="0" applyFont="1" applyFill="1" applyBorder="1" applyAlignment="1">
      <alignment/>
    </xf>
    <xf numFmtId="0" fontId="2" fillId="0" borderId="0" xfId="0" applyFont="1" applyAlignment="1">
      <alignment horizontal="right"/>
    </xf>
    <xf numFmtId="0" fontId="3" fillId="0" borderId="0" xfId="0" applyFont="1" applyFill="1" applyBorder="1" applyAlignment="1">
      <alignment/>
    </xf>
    <xf numFmtId="0" fontId="4" fillId="0" borderId="0" xfId="0" applyFont="1" applyAlignment="1">
      <alignment shrinkToFit="1"/>
    </xf>
    <xf numFmtId="0" fontId="4" fillId="0" borderId="1" xfId="0" applyFont="1" applyBorder="1" applyAlignment="1">
      <alignment shrinkToFit="1"/>
    </xf>
    <xf numFmtId="9" fontId="4" fillId="0" borderId="1" xfId="0" applyNumberFormat="1" applyFont="1" applyBorder="1" applyAlignment="1">
      <alignment shrinkToFit="1"/>
    </xf>
    <xf numFmtId="9" fontId="4" fillId="0" borderId="0" xfId="0" applyNumberFormat="1" applyFont="1" applyBorder="1" applyAlignment="1">
      <alignment shrinkToFit="1"/>
    </xf>
    <xf numFmtId="0" fontId="2" fillId="0" borderId="0" xfId="0" applyFont="1" applyBorder="1" applyAlignment="1">
      <alignment/>
    </xf>
    <xf numFmtId="0" fontId="4" fillId="0" borderId="0" xfId="0" applyFont="1" applyBorder="1" applyAlignment="1">
      <alignment shrinkToFit="1"/>
    </xf>
    <xf numFmtId="0" fontId="3" fillId="0" borderId="0" xfId="0" applyFont="1" applyFill="1" applyBorder="1" applyAlignment="1">
      <alignment vertical="top" wrapText="1"/>
    </xf>
    <xf numFmtId="0" fontId="4" fillId="0" borderId="1" xfId="0" applyFont="1" applyBorder="1" applyAlignment="1">
      <alignment/>
    </xf>
    <xf numFmtId="0" fontId="4" fillId="0" borderId="3" xfId="0" applyFont="1" applyBorder="1" applyAlignment="1">
      <alignment/>
    </xf>
    <xf numFmtId="0" fontId="2" fillId="0" borderId="3" xfId="0" applyFont="1" applyBorder="1" applyAlignment="1">
      <alignment shrinkToFit="1"/>
    </xf>
    <xf numFmtId="9" fontId="4" fillId="0" borderId="3" xfId="0" applyNumberFormat="1" applyFont="1" applyBorder="1" applyAlignment="1">
      <alignment shrinkToFit="1"/>
    </xf>
    <xf numFmtId="0" fontId="4" fillId="0" borderId="4" xfId="0" applyFont="1" applyBorder="1" applyAlignment="1">
      <alignment/>
    </xf>
    <xf numFmtId="0" fontId="2" fillId="0" borderId="4" xfId="0" applyFont="1" applyBorder="1" applyAlignment="1">
      <alignment shrinkToFit="1"/>
    </xf>
    <xf numFmtId="9" fontId="4" fillId="0" borderId="4" xfId="0" applyNumberFormat="1" applyFont="1" applyBorder="1" applyAlignment="1">
      <alignment shrinkToFit="1"/>
    </xf>
    <xf numFmtId="0" fontId="3" fillId="0" borderId="2" xfId="0" applyFont="1" applyFill="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46"/>
  <sheetViews>
    <sheetView tabSelected="1" workbookViewId="0" topLeftCell="A19">
      <selection activeCell="A24" sqref="A24:G24"/>
    </sheetView>
  </sheetViews>
  <sheetFormatPr defaultColWidth="9.00390625" defaultRowHeight="13.5"/>
  <cols>
    <col min="1" max="1" width="34.875" style="1" customWidth="1"/>
    <col min="2" max="2" width="9.00390625" style="4" customWidth="1"/>
    <col min="3" max="3" width="4.125" style="13" customWidth="1"/>
    <col min="4" max="4" width="9.00390625" style="4" customWidth="1"/>
    <col min="5" max="5" width="4.50390625" style="13" bestFit="1" customWidth="1"/>
    <col min="6" max="6" width="9.00390625" style="4" customWidth="1"/>
    <col min="7" max="7" width="4.50390625" style="13" bestFit="1" customWidth="1"/>
    <col min="8" max="16384" width="9.00390625" style="1" customWidth="1"/>
  </cols>
  <sheetData>
    <row r="1" ht="13.5">
      <c r="A1" s="2" t="s">
        <v>3</v>
      </c>
    </row>
    <row r="2" spans="1:7" ht="13.5">
      <c r="A2" s="2"/>
      <c r="G2" s="11" t="s">
        <v>35</v>
      </c>
    </row>
    <row r="3" spans="1:7" ht="13.5">
      <c r="A3" s="2"/>
      <c r="G3" s="11"/>
    </row>
    <row r="4" spans="1:7" ht="13.5">
      <c r="A4" s="3"/>
      <c r="B4" s="5" t="s">
        <v>135</v>
      </c>
      <c r="C4" s="14" t="s">
        <v>136</v>
      </c>
      <c r="D4" s="5" t="s">
        <v>137</v>
      </c>
      <c r="E4" s="14" t="s">
        <v>136</v>
      </c>
      <c r="F4" s="5" t="s">
        <v>17</v>
      </c>
      <c r="G4" s="14" t="s">
        <v>96</v>
      </c>
    </row>
    <row r="5" spans="1:7" ht="13.5">
      <c r="A5" s="20" t="s">
        <v>91</v>
      </c>
      <c r="B5" s="5">
        <v>82</v>
      </c>
      <c r="C5" s="15">
        <f>B5/172</f>
        <v>0.47674418604651164</v>
      </c>
      <c r="D5" s="5">
        <v>16</v>
      </c>
      <c r="E5" s="15">
        <f>D5/22</f>
        <v>0.7272727272727273</v>
      </c>
      <c r="F5" s="5">
        <f>B5+D5</f>
        <v>98</v>
      </c>
      <c r="G5" s="15">
        <f>F5/(172+22)</f>
        <v>0.5051546391752577</v>
      </c>
    </row>
    <row r="6" spans="1:7" ht="13.5">
      <c r="A6" s="20" t="s">
        <v>88</v>
      </c>
      <c r="B6" s="5">
        <v>79</v>
      </c>
      <c r="C6" s="15">
        <f>B6/172</f>
        <v>0.45930232558139533</v>
      </c>
      <c r="D6" s="5">
        <v>15</v>
      </c>
      <c r="E6" s="15">
        <f>D6/22</f>
        <v>0.6818181818181818</v>
      </c>
      <c r="F6" s="5">
        <f>B6+D6</f>
        <v>94</v>
      </c>
      <c r="G6" s="15">
        <f>F6/(172+22)</f>
        <v>0.4845360824742268</v>
      </c>
    </row>
    <row r="7" spans="1:7" ht="14.25" thickBot="1">
      <c r="A7" s="21" t="s">
        <v>89</v>
      </c>
      <c r="B7" s="22">
        <f>B8-B6</f>
        <v>93</v>
      </c>
      <c r="C7" s="23">
        <f>B7/172</f>
        <v>0.5406976744186046</v>
      </c>
      <c r="D7" s="22">
        <f>D8-D6</f>
        <v>7</v>
      </c>
      <c r="E7" s="23">
        <f>D7/22</f>
        <v>0.3181818181818182</v>
      </c>
      <c r="F7" s="22">
        <f>B7+D7</f>
        <v>100</v>
      </c>
      <c r="G7" s="23">
        <f>F7/(172+22)</f>
        <v>0.5154639175257731</v>
      </c>
    </row>
    <row r="8" spans="1:7" ht="14.25" thickTop="1">
      <c r="A8" s="24" t="s">
        <v>90</v>
      </c>
      <c r="B8" s="25">
        <v>172</v>
      </c>
      <c r="C8" s="26">
        <f>B8/172</f>
        <v>1</v>
      </c>
      <c r="D8" s="25">
        <v>22</v>
      </c>
      <c r="E8" s="26">
        <f>D8/22</f>
        <v>1</v>
      </c>
      <c r="F8" s="25">
        <f>B8+D8</f>
        <v>194</v>
      </c>
      <c r="G8" s="26">
        <f>F8/(172+22)</f>
        <v>1</v>
      </c>
    </row>
    <row r="9" spans="1:7" ht="60" customHeight="1">
      <c r="A9" s="27" t="s">
        <v>92</v>
      </c>
      <c r="B9" s="27"/>
      <c r="C9" s="27"/>
      <c r="D9" s="27"/>
      <c r="E9" s="27"/>
      <c r="F9" s="27"/>
      <c r="G9" s="27"/>
    </row>
    <row r="10" ht="13.5">
      <c r="A10" s="2"/>
    </row>
    <row r="11" ht="13.5">
      <c r="A11" s="1" t="s">
        <v>10</v>
      </c>
    </row>
    <row r="12" spans="1:7" ht="13.5">
      <c r="A12" s="1" t="s">
        <v>11</v>
      </c>
      <c r="B12" s="13" t="s">
        <v>134</v>
      </c>
      <c r="C12" s="13" t="s">
        <v>39</v>
      </c>
      <c r="E12" s="13" t="s">
        <v>39</v>
      </c>
      <c r="G12" s="13" t="s">
        <v>39</v>
      </c>
    </row>
    <row r="13" spans="1:7" ht="13.5">
      <c r="A13" s="3"/>
      <c r="B13" s="5" t="s">
        <v>93</v>
      </c>
      <c r="C13" s="14" t="s">
        <v>94</v>
      </c>
      <c r="D13" s="5" t="s">
        <v>95</v>
      </c>
      <c r="E13" s="14" t="s">
        <v>94</v>
      </c>
      <c r="F13" s="5" t="s">
        <v>17</v>
      </c>
      <c r="G13" s="14" t="s">
        <v>40</v>
      </c>
    </row>
    <row r="14" spans="1:7" ht="13.5">
      <c r="A14" s="3" t="s">
        <v>87</v>
      </c>
      <c r="B14" s="5">
        <v>102</v>
      </c>
      <c r="C14" s="15">
        <f>B14/172</f>
        <v>0.5930232558139535</v>
      </c>
      <c r="D14" s="5">
        <v>13</v>
      </c>
      <c r="E14" s="15">
        <f>D14/22</f>
        <v>0.5909090909090909</v>
      </c>
      <c r="F14" s="5">
        <f>B14+D14</f>
        <v>115</v>
      </c>
      <c r="G14" s="15">
        <f>F14/(172+22)</f>
        <v>0.5927835051546392</v>
      </c>
    </row>
    <row r="16" ht="13.5">
      <c r="A16" s="1" t="s">
        <v>12</v>
      </c>
    </row>
    <row r="17" spans="1:7" ht="13.5">
      <c r="A17" s="3"/>
      <c r="B17" s="5" t="s">
        <v>93</v>
      </c>
      <c r="C17" s="14" t="s">
        <v>94</v>
      </c>
      <c r="D17" s="5" t="s">
        <v>95</v>
      </c>
      <c r="E17" s="14" t="s">
        <v>94</v>
      </c>
      <c r="F17" s="5" t="s">
        <v>17</v>
      </c>
      <c r="G17" s="14" t="s">
        <v>96</v>
      </c>
    </row>
    <row r="18" spans="1:7" ht="13.5">
      <c r="A18" s="3" t="s">
        <v>13</v>
      </c>
      <c r="B18" s="5">
        <v>8</v>
      </c>
      <c r="C18" s="15">
        <f>B18/102</f>
        <v>0.0784313725490196</v>
      </c>
      <c r="D18" s="5">
        <v>11</v>
      </c>
      <c r="E18" s="15">
        <f>D18/13</f>
        <v>0.8461538461538461</v>
      </c>
      <c r="F18" s="5">
        <f>B18+D18</f>
        <v>19</v>
      </c>
      <c r="G18" s="15">
        <f>F18/113</f>
        <v>0.168141592920354</v>
      </c>
    </row>
    <row r="19" spans="1:7" ht="13.5">
      <c r="A19" s="3" t="s">
        <v>97</v>
      </c>
      <c r="B19" s="5">
        <v>26</v>
      </c>
      <c r="C19" s="15">
        <f>B19/102</f>
        <v>0.2549019607843137</v>
      </c>
      <c r="D19" s="5">
        <v>1</v>
      </c>
      <c r="E19" s="15">
        <f>D19/13</f>
        <v>0.07692307692307693</v>
      </c>
      <c r="F19" s="5">
        <f>B19+D19</f>
        <v>27</v>
      </c>
      <c r="G19" s="15">
        <f>F19/113</f>
        <v>0.23893805309734514</v>
      </c>
    </row>
    <row r="20" spans="1:7" ht="13.5">
      <c r="A20" s="3" t="s">
        <v>14</v>
      </c>
      <c r="B20" s="5">
        <v>40</v>
      </c>
      <c r="C20" s="15">
        <f>B20/102</f>
        <v>0.39215686274509803</v>
      </c>
      <c r="D20" s="5">
        <v>0</v>
      </c>
      <c r="E20" s="15">
        <f>D20/13</f>
        <v>0</v>
      </c>
      <c r="F20" s="5">
        <f>B20+D20</f>
        <v>40</v>
      </c>
      <c r="G20" s="15">
        <f>F20/113</f>
        <v>0.35398230088495575</v>
      </c>
    </row>
    <row r="21" spans="1:7" ht="13.5">
      <c r="A21" s="3" t="s">
        <v>30</v>
      </c>
      <c r="B21" s="5">
        <v>28</v>
      </c>
      <c r="C21" s="15">
        <f>B21/102</f>
        <v>0.27450980392156865</v>
      </c>
      <c r="D21" s="5">
        <v>0</v>
      </c>
      <c r="E21" s="15">
        <f>D21/13</f>
        <v>0</v>
      </c>
      <c r="F21" s="5">
        <f>B21+D21</f>
        <v>28</v>
      </c>
      <c r="G21" s="15">
        <f>F21/113</f>
        <v>0.24778761061946902</v>
      </c>
    </row>
    <row r="22" spans="1:7" ht="13.5">
      <c r="A22" s="9" t="s">
        <v>31</v>
      </c>
      <c r="B22" s="8"/>
      <c r="C22" s="16"/>
      <c r="D22" s="6"/>
      <c r="E22" s="16"/>
      <c r="F22" s="6"/>
      <c r="G22" s="16"/>
    </row>
    <row r="23" spans="1:7" ht="13.5">
      <c r="A23" s="10" t="s">
        <v>98</v>
      </c>
      <c r="B23" s="6"/>
      <c r="C23" s="18"/>
      <c r="D23" s="6"/>
      <c r="E23" s="18"/>
      <c r="F23" s="6"/>
      <c r="G23" s="18"/>
    </row>
    <row r="24" spans="1:7" ht="256.5" customHeight="1">
      <c r="A24" s="19" t="s">
        <v>9</v>
      </c>
      <c r="B24" s="19"/>
      <c r="C24" s="19"/>
      <c r="D24" s="19"/>
      <c r="E24" s="19"/>
      <c r="F24" s="19"/>
      <c r="G24" s="19"/>
    </row>
    <row r="25" ht="13.5">
      <c r="A25" s="10"/>
    </row>
    <row r="26" ht="13.5">
      <c r="A26" s="1" t="s">
        <v>36</v>
      </c>
    </row>
    <row r="27" spans="1:7" ht="13.5">
      <c r="A27" s="3"/>
      <c r="B27" s="5" t="s">
        <v>99</v>
      </c>
      <c r="C27" s="14" t="s">
        <v>37</v>
      </c>
      <c r="D27" s="5" t="s">
        <v>100</v>
      </c>
      <c r="E27" s="14" t="s">
        <v>37</v>
      </c>
      <c r="F27" s="5" t="s">
        <v>17</v>
      </c>
      <c r="G27" s="14" t="s">
        <v>37</v>
      </c>
    </row>
    <row r="28" spans="1:7" ht="13.5">
      <c r="A28" s="3" t="s">
        <v>101</v>
      </c>
      <c r="B28" s="5">
        <v>81</v>
      </c>
      <c r="C28" s="15">
        <f>B28/102</f>
        <v>0.7941176470588235</v>
      </c>
      <c r="D28" s="5">
        <v>10</v>
      </c>
      <c r="E28" s="15">
        <f>D28/13</f>
        <v>0.7692307692307693</v>
      </c>
      <c r="F28" s="5">
        <f>B28+D28</f>
        <v>91</v>
      </c>
      <c r="G28" s="15">
        <f>F28/113</f>
        <v>0.8053097345132744</v>
      </c>
    </row>
    <row r="29" spans="1:7" ht="13.5">
      <c r="A29" s="3" t="s">
        <v>15</v>
      </c>
      <c r="B29" s="5">
        <v>19</v>
      </c>
      <c r="C29" s="15">
        <f>B29/102</f>
        <v>0.18627450980392157</v>
      </c>
      <c r="D29" s="5">
        <v>3</v>
      </c>
      <c r="E29" s="15">
        <f>D29/13</f>
        <v>0.23076923076923078</v>
      </c>
      <c r="F29" s="5">
        <f>B29+D29</f>
        <v>22</v>
      </c>
      <c r="G29" s="15">
        <f>F29/113</f>
        <v>0.19469026548672566</v>
      </c>
    </row>
    <row r="30" spans="1:7" ht="13.5">
      <c r="A30" s="3" t="s">
        <v>16</v>
      </c>
      <c r="B30" s="5">
        <v>1</v>
      </c>
      <c r="C30" s="15">
        <f>B30/102</f>
        <v>0.00980392156862745</v>
      </c>
      <c r="D30" s="5">
        <v>0</v>
      </c>
      <c r="E30" s="15">
        <f>D30/13</f>
        <v>0</v>
      </c>
      <c r="F30" s="5">
        <f>B30+D30</f>
        <v>1</v>
      </c>
      <c r="G30" s="15">
        <f>F30/113</f>
        <v>0.008849557522123894</v>
      </c>
    </row>
    <row r="31" spans="1:7" ht="13.5">
      <c r="A31" s="9" t="s">
        <v>32</v>
      </c>
      <c r="B31" s="8"/>
      <c r="C31" s="16"/>
      <c r="D31" s="6"/>
      <c r="E31" s="16"/>
      <c r="F31" s="6"/>
      <c r="G31" s="16"/>
    </row>
    <row r="33" ht="13.5">
      <c r="A33" s="1" t="s">
        <v>102</v>
      </c>
    </row>
    <row r="34" spans="1:7" ht="13.5">
      <c r="A34" s="3"/>
      <c r="B34" s="5" t="s">
        <v>103</v>
      </c>
      <c r="C34" s="14" t="s">
        <v>37</v>
      </c>
      <c r="D34" s="5" t="s">
        <v>104</v>
      </c>
      <c r="E34" s="14" t="s">
        <v>37</v>
      </c>
      <c r="F34" s="5" t="s">
        <v>17</v>
      </c>
      <c r="G34" s="14" t="s">
        <v>37</v>
      </c>
    </row>
    <row r="35" spans="1:7" ht="13.5">
      <c r="A35" s="3" t="s">
        <v>105</v>
      </c>
      <c r="B35" s="5">
        <v>23</v>
      </c>
      <c r="C35" s="15">
        <f>B35/102</f>
        <v>0.22549019607843138</v>
      </c>
      <c r="D35" s="5">
        <v>0</v>
      </c>
      <c r="E35" s="15">
        <f>D35/13</f>
        <v>0</v>
      </c>
      <c r="F35" s="5">
        <f>B35+D35</f>
        <v>23</v>
      </c>
      <c r="G35" s="15">
        <f>F35/113</f>
        <v>0.20353982300884957</v>
      </c>
    </row>
    <row r="36" spans="1:7" ht="13.5">
      <c r="A36" s="3" t="s">
        <v>106</v>
      </c>
      <c r="B36" s="5">
        <v>72</v>
      </c>
      <c r="C36" s="15">
        <f>B36/102</f>
        <v>0.7058823529411765</v>
      </c>
      <c r="D36" s="5">
        <v>6</v>
      </c>
      <c r="E36" s="15">
        <f>D36/13</f>
        <v>0.46153846153846156</v>
      </c>
      <c r="F36" s="5">
        <f>B36+D36</f>
        <v>78</v>
      </c>
      <c r="G36" s="15">
        <f>F36/113</f>
        <v>0.6902654867256637</v>
      </c>
    </row>
    <row r="37" spans="1:7" ht="13.5">
      <c r="A37" s="3" t="s">
        <v>18</v>
      </c>
      <c r="B37" s="5">
        <v>7</v>
      </c>
      <c r="C37" s="15">
        <f>B37/102</f>
        <v>0.06862745098039216</v>
      </c>
      <c r="D37" s="5">
        <v>4</v>
      </c>
      <c r="E37" s="15">
        <f>D37/13</f>
        <v>0.3076923076923077</v>
      </c>
      <c r="F37" s="5">
        <f>B37+D37</f>
        <v>11</v>
      </c>
      <c r="G37" s="15">
        <f>F37/113</f>
        <v>0.09734513274336283</v>
      </c>
    </row>
    <row r="38" spans="1:7" ht="13.5">
      <c r="A38" s="3" t="s">
        <v>19</v>
      </c>
      <c r="B38" s="5">
        <v>0</v>
      </c>
      <c r="C38" s="15">
        <f>B38/102</f>
        <v>0</v>
      </c>
      <c r="D38" s="5">
        <v>2</v>
      </c>
      <c r="E38" s="15">
        <f>D38/13</f>
        <v>0.15384615384615385</v>
      </c>
      <c r="F38" s="5">
        <f>B38+D38</f>
        <v>2</v>
      </c>
      <c r="G38" s="15">
        <f>F38/113</f>
        <v>0.017699115044247787</v>
      </c>
    </row>
    <row r="39" spans="1:7" ht="13.5">
      <c r="A39" s="9" t="s">
        <v>38</v>
      </c>
      <c r="B39" s="8"/>
      <c r="C39" s="16"/>
      <c r="D39" s="6"/>
      <c r="E39" s="16"/>
      <c r="F39" s="6"/>
      <c r="G39" s="16"/>
    </row>
    <row r="40" spans="1:7" ht="102" customHeight="1">
      <c r="A40" s="19" t="s">
        <v>4</v>
      </c>
      <c r="B40" s="19"/>
      <c r="C40" s="19"/>
      <c r="D40" s="19"/>
      <c r="E40" s="19"/>
      <c r="F40" s="19"/>
      <c r="G40" s="19"/>
    </row>
    <row r="41" spans="1:7" ht="102.75" customHeight="1">
      <c r="A41" s="19" t="s">
        <v>0</v>
      </c>
      <c r="B41" s="19"/>
      <c r="C41" s="19"/>
      <c r="D41" s="19"/>
      <c r="E41" s="19"/>
      <c r="F41" s="19"/>
      <c r="G41" s="19"/>
    </row>
    <row r="42" spans="1:7" ht="111" customHeight="1">
      <c r="A42" s="19" t="s">
        <v>1</v>
      </c>
      <c r="B42" s="19"/>
      <c r="C42" s="19"/>
      <c r="D42" s="19"/>
      <c r="E42" s="19"/>
      <c r="F42" s="19"/>
      <c r="G42" s="19"/>
    </row>
    <row r="44" ht="13.5">
      <c r="A44" s="1" t="s">
        <v>138</v>
      </c>
    </row>
    <row r="45" spans="1:7" ht="13.5">
      <c r="A45" s="3"/>
      <c r="B45" s="5" t="s">
        <v>139</v>
      </c>
      <c r="C45" s="14" t="s">
        <v>37</v>
      </c>
      <c r="D45" s="5" t="s">
        <v>140</v>
      </c>
      <c r="E45" s="14" t="s">
        <v>37</v>
      </c>
      <c r="F45" s="5" t="s">
        <v>17</v>
      </c>
      <c r="G45" s="14" t="s">
        <v>37</v>
      </c>
    </row>
    <row r="46" spans="1:7" ht="13.5">
      <c r="A46" s="3" t="s">
        <v>21</v>
      </c>
      <c r="B46" s="5">
        <v>25</v>
      </c>
      <c r="C46" s="15">
        <f>B46/102</f>
        <v>0.24509803921568626</v>
      </c>
      <c r="D46" s="5">
        <v>1</v>
      </c>
      <c r="E46" s="15">
        <f>D46/13</f>
        <v>0.07692307692307693</v>
      </c>
      <c r="F46" s="5">
        <f>B46+D46</f>
        <v>26</v>
      </c>
      <c r="G46" s="15">
        <f>F46/113</f>
        <v>0.23008849557522124</v>
      </c>
    </row>
    <row r="47" spans="1:7" ht="13.5">
      <c r="A47" s="3" t="s">
        <v>20</v>
      </c>
      <c r="B47" s="5">
        <v>70</v>
      </c>
      <c r="C47" s="15">
        <f>B47/102</f>
        <v>0.6862745098039216</v>
      </c>
      <c r="D47" s="5">
        <v>11</v>
      </c>
      <c r="E47" s="15">
        <f>D47/13</f>
        <v>0.8461538461538461</v>
      </c>
      <c r="F47" s="5">
        <f>B47+D47</f>
        <v>81</v>
      </c>
      <c r="G47" s="15">
        <f>F47/113</f>
        <v>0.7168141592920354</v>
      </c>
    </row>
    <row r="48" spans="1:7" ht="13.5">
      <c r="A48" s="3" t="s">
        <v>22</v>
      </c>
      <c r="B48" s="5">
        <v>7</v>
      </c>
      <c r="C48" s="15">
        <f>B48/102</f>
        <v>0.06862745098039216</v>
      </c>
      <c r="D48" s="5">
        <v>0</v>
      </c>
      <c r="E48" s="15">
        <f>D48/13</f>
        <v>0</v>
      </c>
      <c r="F48" s="5">
        <f>B48+D48</f>
        <v>7</v>
      </c>
      <c r="G48" s="15">
        <f>F48/113</f>
        <v>0.061946902654867256</v>
      </c>
    </row>
    <row r="49" spans="1:7" ht="13.5">
      <c r="A49" s="3" t="s">
        <v>23</v>
      </c>
      <c r="B49" s="5">
        <v>0</v>
      </c>
      <c r="C49" s="15">
        <f>B49/102</f>
        <v>0</v>
      </c>
      <c r="D49" s="5">
        <v>0</v>
      </c>
      <c r="E49" s="15">
        <f>D49/13</f>
        <v>0</v>
      </c>
      <c r="F49" s="5">
        <f>B49+D49</f>
        <v>0</v>
      </c>
      <c r="G49" s="15">
        <f>F49/113</f>
        <v>0</v>
      </c>
    </row>
    <row r="50" spans="1:7" ht="13.5">
      <c r="A50" s="9" t="s">
        <v>6</v>
      </c>
      <c r="B50" s="8"/>
      <c r="C50" s="16"/>
      <c r="D50" s="6"/>
      <c r="E50" s="16"/>
      <c r="F50" s="6"/>
      <c r="G50" s="16"/>
    </row>
    <row r="51" spans="1:7" ht="13.5">
      <c r="A51" s="10" t="s">
        <v>107</v>
      </c>
      <c r="B51" s="6"/>
      <c r="C51" s="16"/>
      <c r="D51" s="6"/>
      <c r="E51" s="16"/>
      <c r="F51" s="6"/>
      <c r="G51" s="16"/>
    </row>
    <row r="52" spans="1:7" ht="45" customHeight="1">
      <c r="A52" s="19" t="s">
        <v>5</v>
      </c>
      <c r="B52" s="19"/>
      <c r="C52" s="19"/>
      <c r="D52" s="19"/>
      <c r="E52" s="19"/>
      <c r="F52" s="19"/>
      <c r="G52" s="19"/>
    </row>
    <row r="54" ht="13.5">
      <c r="A54" s="1" t="s">
        <v>141</v>
      </c>
    </row>
    <row r="55" spans="1:7" ht="13.5">
      <c r="A55" s="3"/>
      <c r="B55" s="5" t="s">
        <v>142</v>
      </c>
      <c r="C55" s="14" t="s">
        <v>37</v>
      </c>
      <c r="D55" s="5" t="s">
        <v>143</v>
      </c>
      <c r="E55" s="14" t="s">
        <v>37</v>
      </c>
      <c r="F55" s="5" t="s">
        <v>17</v>
      </c>
      <c r="G55" s="14" t="s">
        <v>37</v>
      </c>
    </row>
    <row r="56" spans="1:7" ht="13.5">
      <c r="A56" s="3" t="s">
        <v>108</v>
      </c>
      <c r="B56" s="5">
        <v>58</v>
      </c>
      <c r="C56" s="15">
        <f>B56/102</f>
        <v>0.5686274509803921</v>
      </c>
      <c r="D56" s="5">
        <v>6</v>
      </c>
      <c r="E56" s="15">
        <f>D56/13</f>
        <v>0.46153846153846156</v>
      </c>
      <c r="F56" s="5">
        <f>B56+D56</f>
        <v>64</v>
      </c>
      <c r="G56" s="15">
        <f>F56/113</f>
        <v>0.5663716814159292</v>
      </c>
    </row>
    <row r="57" spans="1:7" ht="13.5">
      <c r="A57" s="3" t="s">
        <v>20</v>
      </c>
      <c r="B57" s="5">
        <v>40</v>
      </c>
      <c r="C57" s="15">
        <f>B57/102</f>
        <v>0.39215686274509803</v>
      </c>
      <c r="D57" s="5">
        <v>7</v>
      </c>
      <c r="E57" s="15">
        <f>D57/13</f>
        <v>0.5384615384615384</v>
      </c>
      <c r="F57" s="5">
        <f>B57+D57</f>
        <v>47</v>
      </c>
      <c r="G57" s="15">
        <f>F57/113</f>
        <v>0.415929203539823</v>
      </c>
    </row>
    <row r="58" spans="1:7" ht="13.5">
      <c r="A58" s="3" t="s">
        <v>109</v>
      </c>
      <c r="B58" s="5">
        <v>2</v>
      </c>
      <c r="C58" s="15">
        <f>B58/102</f>
        <v>0.0196078431372549</v>
      </c>
      <c r="D58" s="5">
        <v>0</v>
      </c>
      <c r="E58" s="15">
        <f>D58/13</f>
        <v>0</v>
      </c>
      <c r="F58" s="5">
        <f>B58+D58</f>
        <v>2</v>
      </c>
      <c r="G58" s="15">
        <f>F58/113</f>
        <v>0.017699115044247787</v>
      </c>
    </row>
    <row r="59" spans="1:7" ht="13.5">
      <c r="A59" s="9" t="s">
        <v>33</v>
      </c>
      <c r="B59" s="8"/>
      <c r="C59" s="16"/>
      <c r="D59" s="6"/>
      <c r="E59" s="16"/>
      <c r="F59" s="6"/>
      <c r="G59" s="16"/>
    </row>
    <row r="60" spans="1:7" ht="60.75" customHeight="1">
      <c r="A60" s="19" t="s">
        <v>8</v>
      </c>
      <c r="B60" s="19"/>
      <c r="C60" s="19"/>
      <c r="D60" s="19"/>
      <c r="E60" s="19"/>
      <c r="F60" s="19"/>
      <c r="G60" s="19"/>
    </row>
    <row r="61" spans="1:7" ht="72" customHeight="1">
      <c r="A61" s="19" t="s">
        <v>2</v>
      </c>
      <c r="B61" s="19"/>
      <c r="C61" s="19"/>
      <c r="D61" s="19"/>
      <c r="E61" s="19"/>
      <c r="F61" s="19"/>
      <c r="G61" s="19"/>
    </row>
    <row r="63" ht="13.5">
      <c r="A63" s="1" t="s">
        <v>41</v>
      </c>
    </row>
    <row r="64" spans="1:7" ht="13.5">
      <c r="A64" s="3"/>
      <c r="B64" s="5" t="s">
        <v>110</v>
      </c>
      <c r="C64" s="14" t="s">
        <v>37</v>
      </c>
      <c r="D64" s="5" t="s">
        <v>111</v>
      </c>
      <c r="E64" s="14" t="s">
        <v>37</v>
      </c>
      <c r="F64" s="5" t="s">
        <v>17</v>
      </c>
      <c r="G64" s="14" t="s">
        <v>37</v>
      </c>
    </row>
    <row r="65" spans="1:7" ht="13.5">
      <c r="A65" s="3" t="s">
        <v>42</v>
      </c>
      <c r="B65" s="5">
        <v>40</v>
      </c>
      <c r="C65" s="15">
        <f>B65/102</f>
        <v>0.39215686274509803</v>
      </c>
      <c r="D65" s="5">
        <v>3</v>
      </c>
      <c r="E65" s="15">
        <f>D65/13</f>
        <v>0.23076923076923078</v>
      </c>
      <c r="F65" s="5">
        <f>B65+D65</f>
        <v>43</v>
      </c>
      <c r="G65" s="15">
        <f>F65/113</f>
        <v>0.3805309734513274</v>
      </c>
    </row>
    <row r="66" spans="1:7" ht="13.5">
      <c r="A66" s="3" t="s">
        <v>112</v>
      </c>
      <c r="B66" s="5">
        <v>45</v>
      </c>
      <c r="C66" s="15">
        <f>B66/102</f>
        <v>0.4411764705882353</v>
      </c>
      <c r="D66" s="5">
        <v>8</v>
      </c>
      <c r="E66" s="15">
        <f>D66/13</f>
        <v>0.6153846153846154</v>
      </c>
      <c r="F66" s="5">
        <f>B66+D66</f>
        <v>53</v>
      </c>
      <c r="G66" s="15">
        <f>F66/113</f>
        <v>0.4690265486725664</v>
      </c>
    </row>
    <row r="67" spans="1:7" ht="13.5">
      <c r="A67" s="3" t="s">
        <v>113</v>
      </c>
      <c r="B67" s="5">
        <v>3</v>
      </c>
      <c r="C67" s="15">
        <f>B67/102</f>
        <v>0.029411764705882353</v>
      </c>
      <c r="D67" s="5">
        <v>1</v>
      </c>
      <c r="E67" s="15">
        <f>D67/13</f>
        <v>0.07692307692307693</v>
      </c>
      <c r="F67" s="5">
        <f>B67+D67</f>
        <v>4</v>
      </c>
      <c r="G67" s="15">
        <f>F67/113</f>
        <v>0.035398230088495575</v>
      </c>
    </row>
    <row r="68" spans="1:7" ht="13.5">
      <c r="A68" s="3" t="s">
        <v>43</v>
      </c>
      <c r="B68" s="5">
        <v>3</v>
      </c>
      <c r="C68" s="15">
        <f>B68/102</f>
        <v>0.029411764705882353</v>
      </c>
      <c r="D68" s="5">
        <v>0</v>
      </c>
      <c r="E68" s="15">
        <f>D68/13</f>
        <v>0</v>
      </c>
      <c r="F68" s="5">
        <f>B68+D68</f>
        <v>3</v>
      </c>
      <c r="G68" s="15">
        <f>F68/113</f>
        <v>0.02654867256637168</v>
      </c>
    </row>
    <row r="69" spans="1:7" ht="13.5">
      <c r="A69" s="9" t="s">
        <v>44</v>
      </c>
      <c r="B69" s="8"/>
      <c r="C69" s="16"/>
      <c r="D69" s="6"/>
      <c r="E69" s="16"/>
      <c r="F69" s="6"/>
      <c r="G69" s="16"/>
    </row>
    <row r="70" spans="1:7" ht="51.75" customHeight="1">
      <c r="A70" s="19" t="s">
        <v>7</v>
      </c>
      <c r="B70" s="19"/>
      <c r="C70" s="19"/>
      <c r="D70" s="19"/>
      <c r="E70" s="19"/>
      <c r="F70" s="19"/>
      <c r="G70" s="19"/>
    </row>
    <row r="72" ht="13.5">
      <c r="A72" s="1" t="s">
        <v>45</v>
      </c>
    </row>
    <row r="73" spans="1:7" ht="13.5">
      <c r="A73" s="3"/>
      <c r="B73" s="5" t="s">
        <v>114</v>
      </c>
      <c r="C73" s="14" t="s">
        <v>37</v>
      </c>
      <c r="D73" s="5" t="s">
        <v>115</v>
      </c>
      <c r="E73" s="14" t="s">
        <v>37</v>
      </c>
      <c r="F73" s="5" t="s">
        <v>17</v>
      </c>
      <c r="G73" s="14" t="s">
        <v>37</v>
      </c>
    </row>
    <row r="74" spans="1:7" ht="13.5">
      <c r="A74" s="5" t="s">
        <v>46</v>
      </c>
      <c r="B74" s="5">
        <v>18</v>
      </c>
      <c r="C74" s="15">
        <f aca="true" t="shared" si="0" ref="C74:C81">B74/102</f>
        <v>0.17647058823529413</v>
      </c>
      <c r="D74" s="5">
        <v>0</v>
      </c>
      <c r="E74" s="15">
        <f aca="true" t="shared" si="1" ref="E74:E81">D74/13</f>
        <v>0</v>
      </c>
      <c r="F74" s="5">
        <f aca="true" t="shared" si="2" ref="F74:F81">B74+D74</f>
        <v>18</v>
      </c>
      <c r="G74" s="15">
        <f aca="true" t="shared" si="3" ref="G74:G81">F74/113</f>
        <v>0.1592920353982301</v>
      </c>
    </row>
    <row r="75" spans="1:7" ht="13.5">
      <c r="A75" s="5" t="s">
        <v>47</v>
      </c>
      <c r="B75" s="5">
        <v>54</v>
      </c>
      <c r="C75" s="15">
        <f t="shared" si="0"/>
        <v>0.5294117647058824</v>
      </c>
      <c r="D75" s="5">
        <v>2</v>
      </c>
      <c r="E75" s="15">
        <f t="shared" si="1"/>
        <v>0.15384615384615385</v>
      </c>
      <c r="F75" s="5">
        <f t="shared" si="2"/>
        <v>56</v>
      </c>
      <c r="G75" s="15">
        <f t="shared" si="3"/>
        <v>0.49557522123893805</v>
      </c>
    </row>
    <row r="76" spans="1:7" ht="13.5">
      <c r="A76" s="5" t="s">
        <v>48</v>
      </c>
      <c r="B76" s="5">
        <v>2</v>
      </c>
      <c r="C76" s="15">
        <f t="shared" si="0"/>
        <v>0.0196078431372549</v>
      </c>
      <c r="D76" s="5">
        <v>0</v>
      </c>
      <c r="E76" s="15">
        <f t="shared" si="1"/>
        <v>0</v>
      </c>
      <c r="F76" s="5">
        <f t="shared" si="2"/>
        <v>2</v>
      </c>
      <c r="G76" s="15">
        <f t="shared" si="3"/>
        <v>0.017699115044247787</v>
      </c>
    </row>
    <row r="77" spans="1:7" ht="13.5">
      <c r="A77" s="5" t="s">
        <v>49</v>
      </c>
      <c r="B77" s="5">
        <v>49</v>
      </c>
      <c r="C77" s="15">
        <f t="shared" si="0"/>
        <v>0.4803921568627451</v>
      </c>
      <c r="D77" s="5">
        <v>1</v>
      </c>
      <c r="E77" s="15">
        <f t="shared" si="1"/>
        <v>0.07692307692307693</v>
      </c>
      <c r="F77" s="5">
        <f t="shared" si="2"/>
        <v>50</v>
      </c>
      <c r="G77" s="15">
        <f t="shared" si="3"/>
        <v>0.4424778761061947</v>
      </c>
    </row>
    <row r="78" spans="1:7" ht="13.5">
      <c r="A78" s="5" t="s">
        <v>50</v>
      </c>
      <c r="B78" s="5">
        <v>9</v>
      </c>
      <c r="C78" s="15">
        <f t="shared" si="0"/>
        <v>0.08823529411764706</v>
      </c>
      <c r="D78" s="5">
        <v>10</v>
      </c>
      <c r="E78" s="15">
        <f t="shared" si="1"/>
        <v>0.7692307692307693</v>
      </c>
      <c r="F78" s="5">
        <f t="shared" si="2"/>
        <v>19</v>
      </c>
      <c r="G78" s="15">
        <f t="shared" si="3"/>
        <v>0.168141592920354</v>
      </c>
    </row>
    <row r="79" spans="1:7" ht="13.5">
      <c r="A79" s="5" t="s">
        <v>51</v>
      </c>
      <c r="B79" s="5">
        <v>0</v>
      </c>
      <c r="C79" s="15">
        <f t="shared" si="0"/>
        <v>0</v>
      </c>
      <c r="D79" s="5">
        <v>1</v>
      </c>
      <c r="E79" s="15">
        <f t="shared" si="1"/>
        <v>0.07692307692307693</v>
      </c>
      <c r="F79" s="5">
        <f t="shared" si="2"/>
        <v>1</v>
      </c>
      <c r="G79" s="15">
        <f t="shared" si="3"/>
        <v>0.008849557522123894</v>
      </c>
    </row>
    <row r="80" spans="1:7" ht="13.5">
      <c r="A80" s="5" t="s">
        <v>52</v>
      </c>
      <c r="B80" s="5">
        <v>1</v>
      </c>
      <c r="C80" s="15">
        <f t="shared" si="0"/>
        <v>0.00980392156862745</v>
      </c>
      <c r="D80" s="5">
        <v>1</v>
      </c>
      <c r="E80" s="15">
        <f t="shared" si="1"/>
        <v>0.07692307692307693</v>
      </c>
      <c r="F80" s="5">
        <f t="shared" si="2"/>
        <v>2</v>
      </c>
      <c r="G80" s="15">
        <f t="shared" si="3"/>
        <v>0.017699115044247787</v>
      </c>
    </row>
    <row r="81" spans="1:7" ht="13.5">
      <c r="A81" s="5" t="s">
        <v>53</v>
      </c>
      <c r="B81" s="5">
        <v>1</v>
      </c>
      <c r="C81" s="15">
        <f t="shared" si="0"/>
        <v>0.00980392156862745</v>
      </c>
      <c r="D81" s="5">
        <v>0</v>
      </c>
      <c r="E81" s="15">
        <f t="shared" si="1"/>
        <v>0</v>
      </c>
      <c r="F81" s="5">
        <f t="shared" si="2"/>
        <v>1</v>
      </c>
      <c r="G81" s="15">
        <f t="shared" si="3"/>
        <v>0.008849557522123894</v>
      </c>
    </row>
    <row r="82" spans="1:7" ht="13.5">
      <c r="A82" s="9" t="s">
        <v>54</v>
      </c>
      <c r="B82" s="8"/>
      <c r="C82" s="16"/>
      <c r="D82" s="6"/>
      <c r="E82" s="16"/>
      <c r="F82" s="6"/>
      <c r="G82" s="16"/>
    </row>
    <row r="83" spans="1:7" ht="13.5">
      <c r="A83" s="10" t="s">
        <v>55</v>
      </c>
      <c r="B83" s="6"/>
      <c r="C83" s="16"/>
      <c r="D83" s="6"/>
      <c r="E83" s="16"/>
      <c r="F83" s="6"/>
      <c r="G83" s="16"/>
    </row>
    <row r="84" spans="1:2" ht="13.5">
      <c r="A84" s="17"/>
      <c r="B84" s="6"/>
    </row>
    <row r="85" ht="13.5">
      <c r="A85" s="1" t="s">
        <v>56</v>
      </c>
    </row>
    <row r="86" spans="1:7" ht="13.5">
      <c r="A86" s="3"/>
      <c r="B86" s="5" t="s">
        <v>116</v>
      </c>
      <c r="C86" s="14" t="s">
        <v>37</v>
      </c>
      <c r="D86" s="5" t="s">
        <v>117</v>
      </c>
      <c r="E86" s="14" t="s">
        <v>37</v>
      </c>
      <c r="F86" s="5" t="s">
        <v>17</v>
      </c>
      <c r="G86" s="14" t="s">
        <v>37</v>
      </c>
    </row>
    <row r="87" spans="1:7" ht="13.5">
      <c r="A87" s="3" t="s">
        <v>26</v>
      </c>
      <c r="B87" s="5">
        <v>51</v>
      </c>
      <c r="C87" s="15">
        <f>B87/102</f>
        <v>0.5</v>
      </c>
      <c r="D87" s="5">
        <v>7</v>
      </c>
      <c r="E87" s="15">
        <f>D87/13</f>
        <v>0.5384615384615384</v>
      </c>
      <c r="F87" s="5">
        <f>B87+D87</f>
        <v>58</v>
      </c>
      <c r="G87" s="15">
        <f>F87/113</f>
        <v>0.5132743362831859</v>
      </c>
    </row>
    <row r="88" spans="1:7" ht="13.5">
      <c r="A88" s="3" t="s">
        <v>27</v>
      </c>
      <c r="B88" s="5">
        <v>47</v>
      </c>
      <c r="C88" s="15">
        <f>B88/102</f>
        <v>0.46078431372549017</v>
      </c>
      <c r="D88" s="5">
        <v>5</v>
      </c>
      <c r="E88" s="15">
        <f>D88/13</f>
        <v>0.38461538461538464</v>
      </c>
      <c r="F88" s="5">
        <f>B88+D88</f>
        <v>52</v>
      </c>
      <c r="G88" s="15">
        <f>F88/113</f>
        <v>0.46017699115044247</v>
      </c>
    </row>
    <row r="89" spans="1:7" ht="13.5">
      <c r="A89" s="3" t="s">
        <v>28</v>
      </c>
      <c r="B89" s="5">
        <v>2</v>
      </c>
      <c r="C89" s="15">
        <f>B89/102</f>
        <v>0.0196078431372549</v>
      </c>
      <c r="D89" s="5">
        <v>0</v>
      </c>
      <c r="E89" s="15">
        <f>D89/13</f>
        <v>0</v>
      </c>
      <c r="F89" s="5">
        <f>B89+D89</f>
        <v>2</v>
      </c>
      <c r="G89" s="15">
        <f>F89/113</f>
        <v>0.017699115044247787</v>
      </c>
    </row>
    <row r="90" spans="1:7" ht="13.5">
      <c r="A90" s="9" t="s">
        <v>57</v>
      </c>
      <c r="B90" s="8"/>
      <c r="C90" s="16"/>
      <c r="D90" s="6"/>
      <c r="E90" s="16"/>
      <c r="F90" s="6"/>
      <c r="G90" s="16"/>
    </row>
    <row r="92" ht="13.5">
      <c r="A92" s="1" t="s">
        <v>62</v>
      </c>
    </row>
    <row r="93" spans="1:7" ht="13.5">
      <c r="A93" s="3"/>
      <c r="B93" s="5" t="s">
        <v>99</v>
      </c>
      <c r="C93" s="14" t="s">
        <v>37</v>
      </c>
      <c r="D93" s="5" t="s">
        <v>100</v>
      </c>
      <c r="E93" s="14" t="s">
        <v>37</v>
      </c>
      <c r="F93" s="5" t="s">
        <v>17</v>
      </c>
      <c r="G93" s="14" t="s">
        <v>37</v>
      </c>
    </row>
    <row r="94" spans="1:7" ht="13.5">
      <c r="A94" s="5" t="s">
        <v>24</v>
      </c>
      <c r="B94" s="5">
        <v>5</v>
      </c>
      <c r="C94" s="15">
        <f>B94/102</f>
        <v>0.049019607843137254</v>
      </c>
      <c r="D94" s="5">
        <v>0</v>
      </c>
      <c r="E94" s="15">
        <f>D94/13</f>
        <v>0</v>
      </c>
      <c r="F94" s="5">
        <f>B94+D94</f>
        <v>5</v>
      </c>
      <c r="G94" s="15">
        <f>F94/113</f>
        <v>0.04424778761061947</v>
      </c>
    </row>
    <row r="95" spans="1:7" ht="13.5">
      <c r="A95" s="5" t="s">
        <v>25</v>
      </c>
      <c r="B95" s="5">
        <v>67</v>
      </c>
      <c r="C95" s="15">
        <f>B95/102</f>
        <v>0.6568627450980392</v>
      </c>
      <c r="D95" s="5">
        <v>9</v>
      </c>
      <c r="E95" s="15">
        <f>D95/13</f>
        <v>0.6923076923076923</v>
      </c>
      <c r="F95" s="5">
        <f>B95+D95</f>
        <v>76</v>
      </c>
      <c r="G95" s="15">
        <f>F95/113</f>
        <v>0.672566371681416</v>
      </c>
    </row>
    <row r="96" spans="1:7" ht="13.5">
      <c r="A96" s="5" t="s">
        <v>118</v>
      </c>
      <c r="B96" s="5">
        <v>25</v>
      </c>
      <c r="C96" s="15">
        <f>B96/102</f>
        <v>0.24509803921568626</v>
      </c>
      <c r="D96" s="5">
        <v>3</v>
      </c>
      <c r="E96" s="15">
        <f>D96/13</f>
        <v>0.23076923076923078</v>
      </c>
      <c r="F96" s="5">
        <f>B96+D96</f>
        <v>28</v>
      </c>
      <c r="G96" s="15">
        <f>F96/113</f>
        <v>0.24778761061946902</v>
      </c>
    </row>
    <row r="97" spans="1:7" ht="13.5">
      <c r="A97" s="5" t="s">
        <v>119</v>
      </c>
      <c r="B97" s="5">
        <v>5</v>
      </c>
      <c r="C97" s="15">
        <f>B97/102</f>
        <v>0.049019607843137254</v>
      </c>
      <c r="D97" s="5">
        <v>0</v>
      </c>
      <c r="E97" s="15">
        <f>D97/13</f>
        <v>0</v>
      </c>
      <c r="F97" s="5">
        <f>B97+D97</f>
        <v>5</v>
      </c>
      <c r="G97" s="15">
        <f>F97/113</f>
        <v>0.04424778761061947</v>
      </c>
    </row>
    <row r="98" spans="1:7" ht="13.5">
      <c r="A98" s="9" t="s">
        <v>58</v>
      </c>
      <c r="B98" s="8"/>
      <c r="C98" s="16"/>
      <c r="D98" s="6"/>
      <c r="E98" s="16"/>
      <c r="F98" s="6"/>
      <c r="G98" s="16"/>
    </row>
    <row r="99" spans="1:7" ht="13.5">
      <c r="A99" s="12" t="s">
        <v>59</v>
      </c>
      <c r="B99" s="6"/>
      <c r="C99" s="16"/>
      <c r="D99" s="6"/>
      <c r="E99" s="16"/>
      <c r="F99" s="6"/>
      <c r="G99" s="16"/>
    </row>
    <row r="100" spans="1:7" ht="13.5">
      <c r="A100" s="12" t="s">
        <v>60</v>
      </c>
      <c r="B100" s="6"/>
      <c r="C100" s="16"/>
      <c r="D100" s="6"/>
      <c r="E100" s="16"/>
      <c r="F100" s="6"/>
      <c r="G100" s="16"/>
    </row>
    <row r="101" spans="1:7" ht="13.5">
      <c r="A101" s="12" t="s">
        <v>61</v>
      </c>
      <c r="B101" s="6"/>
      <c r="C101" s="16"/>
      <c r="D101" s="6"/>
      <c r="E101" s="16"/>
      <c r="F101" s="6"/>
      <c r="G101" s="16"/>
    </row>
    <row r="103" ht="13.5">
      <c r="A103" s="1" t="s">
        <v>63</v>
      </c>
    </row>
    <row r="104" spans="1:7" ht="13.5">
      <c r="A104" s="3"/>
      <c r="B104" s="5" t="s">
        <v>114</v>
      </c>
      <c r="C104" s="14" t="s">
        <v>37</v>
      </c>
      <c r="D104" s="5" t="s">
        <v>115</v>
      </c>
      <c r="E104" s="14" t="s">
        <v>37</v>
      </c>
      <c r="F104" s="5" t="s">
        <v>17</v>
      </c>
      <c r="G104" s="14" t="s">
        <v>37</v>
      </c>
    </row>
    <row r="105" spans="1:7" ht="13.5">
      <c r="A105" s="3" t="s">
        <v>64</v>
      </c>
      <c r="B105" s="5">
        <v>14</v>
      </c>
      <c r="C105" s="15">
        <f>B105/102</f>
        <v>0.13725490196078433</v>
      </c>
      <c r="D105" s="5">
        <v>0</v>
      </c>
      <c r="E105" s="15">
        <f>D105/13</f>
        <v>0</v>
      </c>
      <c r="F105" s="5">
        <f>B105+D105</f>
        <v>14</v>
      </c>
      <c r="G105" s="15">
        <f>F105/113</f>
        <v>0.12389380530973451</v>
      </c>
    </row>
    <row r="106" spans="1:7" ht="13.5">
      <c r="A106" s="3" t="s">
        <v>65</v>
      </c>
      <c r="B106" s="5">
        <v>65</v>
      </c>
      <c r="C106" s="15">
        <f>B106/102</f>
        <v>0.6372549019607843</v>
      </c>
      <c r="D106" s="5">
        <v>10</v>
      </c>
      <c r="E106" s="15">
        <f>D106/13</f>
        <v>0.7692307692307693</v>
      </c>
      <c r="F106" s="5">
        <f>B106+D106</f>
        <v>75</v>
      </c>
      <c r="G106" s="15">
        <f>F106/113</f>
        <v>0.6637168141592921</v>
      </c>
    </row>
    <row r="107" spans="1:7" ht="13.5">
      <c r="A107" s="3" t="s">
        <v>66</v>
      </c>
      <c r="B107" s="5">
        <v>20</v>
      </c>
      <c r="C107" s="15">
        <f>B107/102</f>
        <v>0.19607843137254902</v>
      </c>
      <c r="D107" s="5">
        <v>3</v>
      </c>
      <c r="E107" s="15">
        <f>D107/13</f>
        <v>0.23076923076923078</v>
      </c>
      <c r="F107" s="5">
        <f>B107+D107</f>
        <v>23</v>
      </c>
      <c r="G107" s="15">
        <f>F107/113</f>
        <v>0.20353982300884957</v>
      </c>
    </row>
    <row r="108" spans="1:7" ht="13.5">
      <c r="A108" s="9" t="s">
        <v>67</v>
      </c>
      <c r="B108" s="8"/>
      <c r="C108" s="16"/>
      <c r="D108" s="6"/>
      <c r="E108" s="16"/>
      <c r="F108" s="6"/>
      <c r="G108" s="16"/>
    </row>
    <row r="110" ht="13.5">
      <c r="A110" s="1" t="s">
        <v>120</v>
      </c>
    </row>
    <row r="111" spans="1:7" ht="13.5">
      <c r="A111" s="3"/>
      <c r="B111" s="5" t="s">
        <v>121</v>
      </c>
      <c r="C111" s="14" t="s">
        <v>37</v>
      </c>
      <c r="D111" s="5" t="s">
        <v>122</v>
      </c>
      <c r="E111" s="14" t="s">
        <v>37</v>
      </c>
      <c r="F111" s="5" t="s">
        <v>17</v>
      </c>
      <c r="G111" s="14" t="s">
        <v>37</v>
      </c>
    </row>
    <row r="112" spans="1:7" ht="13.5">
      <c r="A112" s="5" t="s">
        <v>123</v>
      </c>
      <c r="B112" s="5">
        <v>32</v>
      </c>
      <c r="C112" s="15">
        <f>B112/102</f>
        <v>0.3137254901960784</v>
      </c>
      <c r="D112" s="5">
        <v>6</v>
      </c>
      <c r="E112" s="15">
        <f>D112/13</f>
        <v>0.46153846153846156</v>
      </c>
      <c r="F112" s="5">
        <f>B112+D112</f>
        <v>38</v>
      </c>
      <c r="G112" s="15">
        <f>F112/113</f>
        <v>0.336283185840708</v>
      </c>
    </row>
    <row r="113" spans="1:7" ht="13.5">
      <c r="A113" s="5" t="s">
        <v>124</v>
      </c>
      <c r="B113" s="5">
        <v>56</v>
      </c>
      <c r="C113" s="15">
        <f>B113/102</f>
        <v>0.5490196078431373</v>
      </c>
      <c r="D113" s="5">
        <v>6</v>
      </c>
      <c r="E113" s="15">
        <f>D113/13</f>
        <v>0.46153846153846156</v>
      </c>
      <c r="F113" s="5">
        <f>B113+D113</f>
        <v>62</v>
      </c>
      <c r="G113" s="15">
        <f>F113/113</f>
        <v>0.5486725663716814</v>
      </c>
    </row>
    <row r="114" spans="1:7" ht="13.5">
      <c r="A114" s="9" t="s">
        <v>34</v>
      </c>
      <c r="B114" s="8"/>
      <c r="C114" s="16"/>
      <c r="D114" s="6"/>
      <c r="E114" s="16"/>
      <c r="F114" s="6"/>
      <c r="G114" s="16"/>
    </row>
    <row r="116" ht="13.5">
      <c r="A116" s="1" t="s">
        <v>84</v>
      </c>
    </row>
    <row r="117" spans="1:7" ht="13.5">
      <c r="A117" s="3"/>
      <c r="B117" s="5" t="s">
        <v>114</v>
      </c>
      <c r="C117" s="14" t="s">
        <v>37</v>
      </c>
      <c r="D117" s="5" t="s">
        <v>115</v>
      </c>
      <c r="E117" s="14" t="s">
        <v>37</v>
      </c>
      <c r="F117" s="5" t="s">
        <v>17</v>
      </c>
      <c r="G117" s="14" t="s">
        <v>37</v>
      </c>
    </row>
    <row r="118" spans="1:7" ht="13.5">
      <c r="A118" s="5" t="s">
        <v>68</v>
      </c>
      <c r="B118" s="5">
        <v>24</v>
      </c>
      <c r="C118" s="15">
        <f>B118/102</f>
        <v>0.23529411764705882</v>
      </c>
      <c r="D118" s="5">
        <v>6</v>
      </c>
      <c r="E118" s="15">
        <f>D118/13</f>
        <v>0.46153846153846156</v>
      </c>
      <c r="F118" s="5">
        <f>B118+D118</f>
        <v>30</v>
      </c>
      <c r="G118" s="15">
        <f>F118/113</f>
        <v>0.26548672566371684</v>
      </c>
    </row>
    <row r="119" spans="1:7" ht="13.5">
      <c r="A119" s="5" t="s">
        <v>69</v>
      </c>
      <c r="B119" s="5">
        <v>19</v>
      </c>
      <c r="C119" s="15">
        <f>B119/102</f>
        <v>0.18627450980392157</v>
      </c>
      <c r="D119" s="5">
        <v>3</v>
      </c>
      <c r="E119" s="15">
        <f>D119/13</f>
        <v>0.23076923076923078</v>
      </c>
      <c r="F119" s="5">
        <f>B119+D119</f>
        <v>22</v>
      </c>
      <c r="G119" s="15">
        <f>F119/113</f>
        <v>0.19469026548672566</v>
      </c>
    </row>
    <row r="120" spans="1:7" ht="13.5">
      <c r="A120" s="5" t="s">
        <v>70</v>
      </c>
      <c r="B120" s="5">
        <v>26</v>
      </c>
      <c r="C120" s="15">
        <f>B120/102</f>
        <v>0.2549019607843137</v>
      </c>
      <c r="D120" s="5">
        <v>4</v>
      </c>
      <c r="E120" s="15">
        <f>D120/13</f>
        <v>0.3076923076923077</v>
      </c>
      <c r="F120" s="5">
        <f>B120+D120</f>
        <v>30</v>
      </c>
      <c r="G120" s="15">
        <f>F120/113</f>
        <v>0.26548672566371684</v>
      </c>
    </row>
    <row r="121" spans="1:7" ht="13.5">
      <c r="A121" s="9" t="s">
        <v>71</v>
      </c>
      <c r="B121" s="8"/>
      <c r="C121" s="16"/>
      <c r="D121" s="6"/>
      <c r="E121" s="16"/>
      <c r="F121" s="6"/>
      <c r="G121" s="16"/>
    </row>
    <row r="123" ht="13.5">
      <c r="A123" s="1" t="s">
        <v>72</v>
      </c>
    </row>
    <row r="124" spans="1:7" ht="13.5">
      <c r="A124" s="3"/>
      <c r="B124" s="5" t="s">
        <v>125</v>
      </c>
      <c r="C124" s="14" t="s">
        <v>37</v>
      </c>
      <c r="D124" s="5" t="s">
        <v>126</v>
      </c>
      <c r="E124" s="14" t="s">
        <v>37</v>
      </c>
      <c r="F124" s="5" t="s">
        <v>17</v>
      </c>
      <c r="G124" s="14" t="s">
        <v>37</v>
      </c>
    </row>
    <row r="125" spans="1:7" ht="13.5">
      <c r="A125" s="5" t="s">
        <v>127</v>
      </c>
      <c r="B125" s="5">
        <v>43</v>
      </c>
      <c r="C125" s="15">
        <f>B125/102</f>
        <v>0.4215686274509804</v>
      </c>
      <c r="D125" s="5">
        <v>7</v>
      </c>
      <c r="E125" s="15">
        <f>D125/13</f>
        <v>0.5384615384615384</v>
      </c>
      <c r="F125" s="5">
        <f>B125+D125</f>
        <v>50</v>
      </c>
      <c r="G125" s="15">
        <f>F125/113</f>
        <v>0.4424778761061947</v>
      </c>
    </row>
    <row r="126" spans="1:7" ht="13.5">
      <c r="A126" s="5" t="s">
        <v>73</v>
      </c>
      <c r="B126" s="5">
        <v>28</v>
      </c>
      <c r="C126" s="15">
        <f>B126/102</f>
        <v>0.27450980392156865</v>
      </c>
      <c r="D126" s="5">
        <v>3</v>
      </c>
      <c r="E126" s="15">
        <f>D126/13</f>
        <v>0.23076923076923078</v>
      </c>
      <c r="F126" s="5">
        <f>B126+D126</f>
        <v>31</v>
      </c>
      <c r="G126" s="15">
        <f>F126/113</f>
        <v>0.2743362831858407</v>
      </c>
    </row>
    <row r="127" spans="1:7" ht="13.5">
      <c r="A127" s="5" t="s">
        <v>74</v>
      </c>
      <c r="B127" s="5">
        <v>2</v>
      </c>
      <c r="C127" s="15">
        <f>B127/102</f>
        <v>0.0196078431372549</v>
      </c>
      <c r="D127" s="5">
        <v>0</v>
      </c>
      <c r="E127" s="15">
        <f>D127/13</f>
        <v>0</v>
      </c>
      <c r="F127" s="5">
        <f>B127+D127</f>
        <v>2</v>
      </c>
      <c r="G127" s="15">
        <f>F127/113</f>
        <v>0.017699115044247787</v>
      </c>
    </row>
    <row r="128" spans="1:7" ht="13.5">
      <c r="A128" s="5" t="s">
        <v>85</v>
      </c>
      <c r="B128" s="5">
        <v>7</v>
      </c>
      <c r="C128" s="15">
        <f>B128/102</f>
        <v>0.06862745098039216</v>
      </c>
      <c r="D128" s="5">
        <v>1</v>
      </c>
      <c r="E128" s="15">
        <f>D128/13</f>
        <v>0.07692307692307693</v>
      </c>
      <c r="F128" s="5">
        <f>B128+D128</f>
        <v>8</v>
      </c>
      <c r="G128" s="15">
        <f>F128/113</f>
        <v>0.07079646017699115</v>
      </c>
    </row>
    <row r="129" spans="1:7" ht="13.5">
      <c r="A129" s="9" t="s">
        <v>75</v>
      </c>
      <c r="B129" s="8"/>
      <c r="C129" s="16"/>
      <c r="D129" s="6"/>
      <c r="E129" s="16"/>
      <c r="F129" s="6"/>
      <c r="G129" s="16"/>
    </row>
    <row r="131" ht="13.5">
      <c r="A131" s="1" t="s">
        <v>128</v>
      </c>
    </row>
    <row r="132" spans="1:7" ht="13.5">
      <c r="A132" s="3"/>
      <c r="B132" s="5" t="s">
        <v>129</v>
      </c>
      <c r="C132" s="14" t="s">
        <v>37</v>
      </c>
      <c r="D132" s="5" t="s">
        <v>130</v>
      </c>
      <c r="E132" s="14" t="s">
        <v>37</v>
      </c>
      <c r="F132" s="5" t="s">
        <v>17</v>
      </c>
      <c r="G132" s="14" t="s">
        <v>37</v>
      </c>
    </row>
    <row r="133" spans="1:7" ht="13.5">
      <c r="A133" s="5" t="s">
        <v>76</v>
      </c>
      <c r="B133" s="5">
        <v>20</v>
      </c>
      <c r="C133" s="15">
        <f aca="true" t="shared" si="4" ref="C133:C140">B133/102</f>
        <v>0.19607843137254902</v>
      </c>
      <c r="D133" s="5">
        <v>1</v>
      </c>
      <c r="E133" s="15">
        <f aca="true" t="shared" si="5" ref="E133:E140">D133/13</f>
        <v>0.07692307692307693</v>
      </c>
      <c r="F133" s="5">
        <f aca="true" t="shared" si="6" ref="F133:F140">B133+D133</f>
        <v>21</v>
      </c>
      <c r="G133" s="15">
        <f aca="true" t="shared" si="7" ref="G133:G140">F133/113</f>
        <v>0.18584070796460178</v>
      </c>
    </row>
    <row r="134" spans="1:7" ht="13.5">
      <c r="A134" s="5" t="s">
        <v>77</v>
      </c>
      <c r="B134" s="5">
        <v>24</v>
      </c>
      <c r="C134" s="15">
        <f t="shared" si="4"/>
        <v>0.23529411764705882</v>
      </c>
      <c r="D134" s="5">
        <v>2</v>
      </c>
      <c r="E134" s="15">
        <f t="shared" si="5"/>
        <v>0.15384615384615385</v>
      </c>
      <c r="F134" s="5">
        <f t="shared" si="6"/>
        <v>26</v>
      </c>
      <c r="G134" s="15">
        <f t="shared" si="7"/>
        <v>0.23008849557522124</v>
      </c>
    </row>
    <row r="135" spans="1:7" ht="13.5">
      <c r="A135" s="5" t="s">
        <v>79</v>
      </c>
      <c r="B135" s="5">
        <v>4</v>
      </c>
      <c r="C135" s="15">
        <f t="shared" si="4"/>
        <v>0.0392156862745098</v>
      </c>
      <c r="D135" s="5">
        <v>2</v>
      </c>
      <c r="E135" s="15">
        <f t="shared" si="5"/>
        <v>0.15384615384615385</v>
      </c>
      <c r="F135" s="5">
        <f t="shared" si="6"/>
        <v>6</v>
      </c>
      <c r="G135" s="15">
        <f t="shared" si="7"/>
        <v>0.05309734513274336</v>
      </c>
    </row>
    <row r="136" spans="1:7" ht="13.5">
      <c r="A136" s="5" t="s">
        <v>78</v>
      </c>
      <c r="B136" s="5">
        <v>5</v>
      </c>
      <c r="C136" s="15">
        <f t="shared" si="4"/>
        <v>0.049019607843137254</v>
      </c>
      <c r="D136" s="5">
        <v>2</v>
      </c>
      <c r="E136" s="15">
        <f t="shared" si="5"/>
        <v>0.15384615384615385</v>
      </c>
      <c r="F136" s="5">
        <f t="shared" si="6"/>
        <v>7</v>
      </c>
      <c r="G136" s="15">
        <f t="shared" si="7"/>
        <v>0.061946902654867256</v>
      </c>
    </row>
    <row r="137" spans="1:7" ht="13.5">
      <c r="A137" s="5" t="s">
        <v>80</v>
      </c>
      <c r="B137" s="5">
        <v>4</v>
      </c>
      <c r="C137" s="15">
        <f t="shared" si="4"/>
        <v>0.0392156862745098</v>
      </c>
      <c r="D137" s="5">
        <v>1</v>
      </c>
      <c r="E137" s="15">
        <f t="shared" si="5"/>
        <v>0.07692307692307693</v>
      </c>
      <c r="F137" s="5">
        <f t="shared" si="6"/>
        <v>5</v>
      </c>
      <c r="G137" s="15">
        <f t="shared" si="7"/>
        <v>0.04424778761061947</v>
      </c>
    </row>
    <row r="138" spans="1:7" ht="13.5">
      <c r="A138" s="5" t="s">
        <v>81</v>
      </c>
      <c r="B138" s="5">
        <v>1</v>
      </c>
      <c r="C138" s="15">
        <f t="shared" si="4"/>
        <v>0.00980392156862745</v>
      </c>
      <c r="D138" s="5"/>
      <c r="E138" s="15">
        <f t="shared" si="5"/>
        <v>0</v>
      </c>
      <c r="F138" s="5">
        <f t="shared" si="6"/>
        <v>1</v>
      </c>
      <c r="G138" s="15">
        <f t="shared" si="7"/>
        <v>0.008849557522123894</v>
      </c>
    </row>
    <row r="139" spans="1:7" ht="13.5">
      <c r="A139" s="5" t="s">
        <v>82</v>
      </c>
      <c r="B139" s="5">
        <v>1</v>
      </c>
      <c r="C139" s="15">
        <f t="shared" si="4"/>
        <v>0.00980392156862745</v>
      </c>
      <c r="D139" s="5"/>
      <c r="E139" s="15">
        <f t="shared" si="5"/>
        <v>0</v>
      </c>
      <c r="F139" s="5">
        <f t="shared" si="6"/>
        <v>1</v>
      </c>
      <c r="G139" s="15">
        <f t="shared" si="7"/>
        <v>0.008849557522123894</v>
      </c>
    </row>
    <row r="140" spans="1:7" ht="13.5">
      <c r="A140" s="5" t="s">
        <v>83</v>
      </c>
      <c r="B140" s="5">
        <v>1</v>
      </c>
      <c r="C140" s="15">
        <f t="shared" si="4"/>
        <v>0.00980392156862745</v>
      </c>
      <c r="D140" s="5">
        <v>4</v>
      </c>
      <c r="E140" s="15">
        <f t="shared" si="5"/>
        <v>0.3076923076923077</v>
      </c>
      <c r="F140" s="5">
        <f t="shared" si="6"/>
        <v>5</v>
      </c>
      <c r="G140" s="15">
        <f t="shared" si="7"/>
        <v>0.04424778761061947</v>
      </c>
    </row>
    <row r="141" spans="1:7" ht="13.5">
      <c r="A141" s="9" t="s">
        <v>86</v>
      </c>
      <c r="B141" s="8"/>
      <c r="C141" s="16"/>
      <c r="D141" s="6"/>
      <c r="E141" s="16"/>
      <c r="F141" s="6"/>
      <c r="G141" s="16"/>
    </row>
    <row r="143" ht="13.5">
      <c r="A143" s="1" t="s">
        <v>131</v>
      </c>
    </row>
    <row r="144" ht="13.5">
      <c r="A144" s="1" t="s">
        <v>132</v>
      </c>
    </row>
    <row r="145" ht="13.5">
      <c r="A145" s="1" t="s">
        <v>133</v>
      </c>
    </row>
    <row r="146" ht="13.5">
      <c r="A146" s="7" t="s">
        <v>29</v>
      </c>
    </row>
  </sheetData>
  <mergeCells count="9">
    <mergeCell ref="A70:G70"/>
    <mergeCell ref="A61:G61"/>
    <mergeCell ref="A24:G24"/>
    <mergeCell ref="A9:G9"/>
    <mergeCell ref="A40:G40"/>
    <mergeCell ref="A42:G42"/>
    <mergeCell ref="A52:G52"/>
    <mergeCell ref="A41:G41"/>
    <mergeCell ref="A60:G60"/>
  </mergeCells>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山口尚宏</cp:lastModifiedBy>
  <cp:lastPrinted>2004-11-29T13:38:50Z</cp:lastPrinted>
  <dcterms:created xsi:type="dcterms:W3CDTF">1997-01-08T22:48:59Z</dcterms:created>
  <dcterms:modified xsi:type="dcterms:W3CDTF">2004-12-20T16:34:58Z</dcterms:modified>
  <cp:category/>
  <cp:version/>
  <cp:contentType/>
  <cp:contentStatus/>
</cp:coreProperties>
</file>