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25" tabRatio="873" activeTab="2"/>
  </bookViews>
  <sheets>
    <sheet name="TA (団体)" sheetId="1" r:id="rId1"/>
    <sheet name="TA" sheetId="2" r:id="rId2"/>
    <sheet name="TN" sheetId="3" r:id="rId3"/>
  </sheets>
  <definedNames>
    <definedName name="_xlnm.Print_Area" localSheetId="1">'TA'!$A$1:$AC$213</definedName>
    <definedName name="_xlnm.Print_Titles" localSheetId="1">'TA'!$2:$3</definedName>
    <definedName name="_xlnm.Print_Titles" localSheetId="0">'TA (団体)'!$2:$3</definedName>
    <definedName name="_xlnm.Print_Titles" localSheetId="2">'TN'!$2:$3</definedName>
  </definedNames>
  <calcPr fullCalcOnLoad="1"/>
</workbook>
</file>

<file path=xl/sharedStrings.xml><?xml version="1.0" encoding="utf-8"?>
<sst xmlns="http://schemas.openxmlformats.org/spreadsheetml/2006/main" count="4481" uniqueCount="841">
  <si>
    <t>順位</t>
  </si>
  <si>
    <t>TC1</t>
  </si>
  <si>
    <t>TC2</t>
  </si>
  <si>
    <t>総得点</t>
  </si>
  <si>
    <t>得点</t>
  </si>
  <si>
    <t>合計</t>
  </si>
  <si>
    <t>参加者数</t>
  </si>
  <si>
    <t>出場者数</t>
  </si>
  <si>
    <t>正解者数</t>
  </si>
  <si>
    <t>（注）　「Ｗ」はダブルパンチを、「Ｎ」はパンチマークがないか、時間超過を表す。</t>
  </si>
  <si>
    <t>A</t>
  </si>
  <si>
    <t>クラス</t>
  </si>
  <si>
    <t>B</t>
  </si>
  <si>
    <t>C</t>
  </si>
  <si>
    <t>棄権・未出走</t>
  </si>
  <si>
    <t>A</t>
  </si>
  <si>
    <t>B</t>
  </si>
  <si>
    <t>TIME</t>
  </si>
  <si>
    <t>No.</t>
  </si>
  <si>
    <t>C</t>
  </si>
  <si>
    <t>正解率</t>
  </si>
  <si>
    <r>
      <t>T</t>
    </r>
    <r>
      <rPr>
        <sz val="12"/>
        <rFont val="ＭＳ Ｐゴシック"/>
        <family val="3"/>
      </rPr>
      <t>C</t>
    </r>
  </si>
  <si>
    <t>秒</t>
  </si>
  <si>
    <t>正解</t>
  </si>
  <si>
    <t>C</t>
  </si>
  <si>
    <t>D</t>
  </si>
  <si>
    <t>氏名</t>
  </si>
  <si>
    <t>大西 康平</t>
  </si>
  <si>
    <t>岩手大学</t>
  </si>
  <si>
    <t>岩手県立大学</t>
  </si>
  <si>
    <t>静岡大学</t>
  </si>
  <si>
    <t>東京工業大学</t>
  </si>
  <si>
    <t>東京大学</t>
  </si>
  <si>
    <t>京都大学</t>
  </si>
  <si>
    <t>D</t>
  </si>
  <si>
    <t>Z</t>
  </si>
  <si>
    <t>E</t>
  </si>
  <si>
    <t>所属</t>
  </si>
  <si>
    <t>Z</t>
  </si>
  <si>
    <t>D</t>
  </si>
  <si>
    <t>B</t>
  </si>
  <si>
    <t>A</t>
  </si>
  <si>
    <t>C</t>
  </si>
  <si>
    <t>Z</t>
  </si>
  <si>
    <t>D</t>
  </si>
  <si>
    <t>B</t>
  </si>
  <si>
    <t>A</t>
  </si>
  <si>
    <t>C</t>
  </si>
  <si>
    <t>Z</t>
  </si>
  <si>
    <t>E</t>
  </si>
  <si>
    <t>D</t>
  </si>
  <si>
    <t>B</t>
  </si>
  <si>
    <t>A</t>
  </si>
  <si>
    <t>C</t>
  </si>
  <si>
    <t>Z</t>
  </si>
  <si>
    <t>D</t>
  </si>
  <si>
    <t>B</t>
  </si>
  <si>
    <t>A</t>
  </si>
  <si>
    <t>C</t>
  </si>
  <si>
    <t>D</t>
  </si>
  <si>
    <t>B</t>
  </si>
  <si>
    <t>Z</t>
  </si>
  <si>
    <t>A</t>
  </si>
  <si>
    <t>C</t>
  </si>
  <si>
    <t>E</t>
  </si>
  <si>
    <t>D</t>
  </si>
  <si>
    <t>B</t>
  </si>
  <si>
    <t>A</t>
  </si>
  <si>
    <t>C</t>
  </si>
  <si>
    <t>D</t>
  </si>
  <si>
    <t>B</t>
  </si>
  <si>
    <t>A</t>
  </si>
  <si>
    <t>C</t>
  </si>
  <si>
    <t>Z</t>
  </si>
  <si>
    <t>Z</t>
  </si>
  <si>
    <t>D</t>
  </si>
  <si>
    <t>C</t>
  </si>
  <si>
    <t>A</t>
  </si>
  <si>
    <t>B</t>
  </si>
  <si>
    <t>E</t>
  </si>
  <si>
    <t>E</t>
  </si>
  <si>
    <t>E</t>
  </si>
  <si>
    <t>団体順位</t>
  </si>
  <si>
    <t>クラス（団体）</t>
  </si>
  <si>
    <t>学生</t>
  </si>
  <si>
    <t>TA</t>
  </si>
  <si>
    <t>ふりがな</t>
  </si>
  <si>
    <t>日下 雅広</t>
  </si>
  <si>
    <t>稲垣  孝宣</t>
  </si>
  <si>
    <t>齋藤 祐也</t>
  </si>
  <si>
    <t>勝田 弘</t>
  </si>
  <si>
    <t>吉野 信</t>
  </si>
  <si>
    <t>西村 徳真</t>
  </si>
  <si>
    <t>金野 愛子</t>
  </si>
  <si>
    <t>角田 明子</t>
  </si>
  <si>
    <t>臼倉 由起</t>
  </si>
  <si>
    <t>田島 佑輔</t>
  </si>
  <si>
    <t>市川 雄一朗</t>
  </si>
  <si>
    <t>浅井 貴弘</t>
  </si>
  <si>
    <t>富田 康介</t>
  </si>
  <si>
    <t>阿部 敬寿</t>
  </si>
  <si>
    <t>若林 宗平</t>
  </si>
  <si>
    <t>太田 康博</t>
  </si>
  <si>
    <t>中山 史野</t>
  </si>
  <si>
    <t>高田 弘樹</t>
  </si>
  <si>
    <t>渡辺 和之</t>
  </si>
  <si>
    <t>山口 拓也</t>
  </si>
  <si>
    <t>山下 博徳</t>
  </si>
  <si>
    <t>志茂 由加子</t>
  </si>
  <si>
    <t>小林 康浩</t>
  </si>
  <si>
    <t>茅野 耕治</t>
  </si>
  <si>
    <t>荒井 正敏</t>
  </si>
  <si>
    <t>加納 尚子</t>
  </si>
  <si>
    <t>水嶋 孝久</t>
  </si>
  <si>
    <t>浜端 紀行</t>
  </si>
  <si>
    <t>河村 健太郎</t>
  </si>
  <si>
    <t>早野 哲朗</t>
  </si>
  <si>
    <t>石井 龍男</t>
  </si>
  <si>
    <t>井上 博人</t>
  </si>
  <si>
    <t>禅洲 拓</t>
  </si>
  <si>
    <t>桜井 郁也</t>
  </si>
  <si>
    <t>福田 雅秀</t>
  </si>
  <si>
    <t>山田 晋太朗</t>
  </si>
  <si>
    <t>瀬口 洋治</t>
  </si>
  <si>
    <t>児玉 悠貴</t>
  </si>
  <si>
    <t>三宅 文彦</t>
  </si>
  <si>
    <t>徳田 充宏</t>
  </si>
  <si>
    <t>奥 文法</t>
  </si>
  <si>
    <t>近藤 康満</t>
  </si>
  <si>
    <t>田濃 邦彦</t>
  </si>
  <si>
    <t>馬場 智祥</t>
  </si>
  <si>
    <t>長瀬 陽一郎</t>
  </si>
  <si>
    <t>内山 孝博</t>
  </si>
  <si>
    <t>市橋 国之</t>
  </si>
  <si>
    <t>坂井 翔太</t>
  </si>
  <si>
    <t>菅原 琢</t>
  </si>
  <si>
    <t>山崎 貴幸</t>
  </si>
  <si>
    <t>福原 正三</t>
  </si>
  <si>
    <t>小池 英希</t>
  </si>
  <si>
    <t>田中 堅一郎</t>
  </si>
  <si>
    <t>木村 耕平</t>
  </si>
  <si>
    <t>櫻本 信一郎</t>
  </si>
  <si>
    <t>片山 裕典</t>
  </si>
  <si>
    <t>齋藤 英之</t>
  </si>
  <si>
    <t>中村 洋士</t>
  </si>
  <si>
    <t>中島 克行</t>
  </si>
  <si>
    <t>宮西 優太郎</t>
  </si>
  <si>
    <t>武藤 康史</t>
  </si>
  <si>
    <t>齋藤 和助</t>
  </si>
  <si>
    <t>塚田 元朗</t>
  </si>
  <si>
    <t>箱山 昂汰</t>
  </si>
  <si>
    <t>五十嵐 則仁</t>
  </si>
  <si>
    <t>阪本 博</t>
  </si>
  <si>
    <t>平井 皓基</t>
  </si>
  <si>
    <t>大野 聡生</t>
  </si>
  <si>
    <t>吉川 祐紀</t>
  </si>
  <si>
    <t>降旗 健</t>
  </si>
  <si>
    <t>中原 信一</t>
  </si>
  <si>
    <t>森川 敏治</t>
  </si>
  <si>
    <t>相川 裕太</t>
  </si>
  <si>
    <t>藤島 由宇</t>
  </si>
  <si>
    <t>村上 宗一郎</t>
  </si>
  <si>
    <t>田代 雅之</t>
  </si>
  <si>
    <t>深田 恒</t>
  </si>
  <si>
    <t>山本 賀彦</t>
  </si>
  <si>
    <t>田中 徹</t>
  </si>
  <si>
    <t>西沢 敦</t>
  </si>
  <si>
    <t>吉村 年史</t>
  </si>
  <si>
    <t>倉田 泰之</t>
  </si>
  <si>
    <t>宮崎 敦司</t>
  </si>
  <si>
    <t>齋藤 まどか</t>
  </si>
  <si>
    <t>大塚 校市</t>
  </si>
  <si>
    <t>山崎 直一</t>
  </si>
  <si>
    <t>磯部 貞夫</t>
  </si>
  <si>
    <t>小嶋 信義</t>
  </si>
  <si>
    <t>久保田 優</t>
  </si>
  <si>
    <t>清水 栄一</t>
  </si>
  <si>
    <t>久保井 輝政</t>
  </si>
  <si>
    <t>中安 正弘</t>
  </si>
  <si>
    <t>伊藤 清</t>
  </si>
  <si>
    <t>今井 信親</t>
  </si>
  <si>
    <t>田中 博</t>
  </si>
  <si>
    <t>坂田 年男</t>
  </si>
  <si>
    <t>山西 一徳</t>
  </si>
  <si>
    <t>辻村 修</t>
  </si>
  <si>
    <t>田島 三郎</t>
  </si>
  <si>
    <t>海老沢 正</t>
  </si>
  <si>
    <t>尾上 秀雄</t>
  </si>
  <si>
    <t>深澤 博子</t>
  </si>
  <si>
    <t>渡辺 加与美</t>
  </si>
  <si>
    <t>志村 直子</t>
  </si>
  <si>
    <t>田中 洋子</t>
  </si>
  <si>
    <t>深川 陽平</t>
  </si>
  <si>
    <t>玉祖 秀人</t>
  </si>
  <si>
    <t>前田 哲史</t>
  </si>
  <si>
    <t>福井 智</t>
  </si>
  <si>
    <t>荻田 育徳</t>
  </si>
  <si>
    <t>渡辺 徹也</t>
  </si>
  <si>
    <t>前田 春正</t>
  </si>
  <si>
    <t>福井 渚</t>
  </si>
  <si>
    <t>澤田 留己</t>
  </si>
  <si>
    <t>栗城 吾央</t>
  </si>
  <si>
    <t>野沢 建央</t>
  </si>
  <si>
    <t>若木 まりも</t>
  </si>
  <si>
    <t>鈴木 規弘</t>
  </si>
  <si>
    <t>鈴木 清美</t>
  </si>
  <si>
    <t>中山 勝</t>
  </si>
  <si>
    <t>大塚 ふみ子</t>
  </si>
  <si>
    <t>関口 道広</t>
  </si>
  <si>
    <t>大野 隆久</t>
  </si>
  <si>
    <t>中尾 吉男</t>
  </si>
  <si>
    <t>高橋 良平</t>
  </si>
  <si>
    <t>前田 肇</t>
  </si>
  <si>
    <t>吉田 知峻</t>
  </si>
  <si>
    <t>西久保 史明</t>
  </si>
  <si>
    <t>濱崎 志紀</t>
  </si>
  <si>
    <t>東北大学</t>
  </si>
  <si>
    <t>京都大学</t>
  </si>
  <si>
    <t>宮城学院女子大学</t>
  </si>
  <si>
    <t>岩手県立大学</t>
  </si>
  <si>
    <t>岩手大学</t>
  </si>
  <si>
    <t>大阪大学</t>
  </si>
  <si>
    <t>大阪外国語大学</t>
  </si>
  <si>
    <t>東京大学</t>
  </si>
  <si>
    <t>北海道大学</t>
  </si>
  <si>
    <t>一橋大学</t>
  </si>
  <si>
    <t>東京女子大学</t>
  </si>
  <si>
    <t>大阪OLC</t>
  </si>
  <si>
    <t>ワンダラーズ</t>
  </si>
  <si>
    <t>朱雀OＫ</t>
  </si>
  <si>
    <t>入間市OLC</t>
  </si>
  <si>
    <t>渋谷で走る会</t>
  </si>
  <si>
    <t>OLC東海</t>
  </si>
  <si>
    <t>京葉OLクラブ</t>
  </si>
  <si>
    <t>千葉OLK</t>
  </si>
  <si>
    <t>川越OLC</t>
  </si>
  <si>
    <t>OLCルーパー</t>
  </si>
  <si>
    <t>多摩OL</t>
  </si>
  <si>
    <t>静岡OLC</t>
  </si>
  <si>
    <t>OＬＰ兵庫</t>
  </si>
  <si>
    <t>おいぐす</t>
  </si>
  <si>
    <t>京都OLC</t>
  </si>
  <si>
    <t>横浜OＬクラブ</t>
  </si>
  <si>
    <t>チーム新潟</t>
  </si>
  <si>
    <t>松阪OLC</t>
  </si>
  <si>
    <t>東近グルマ</t>
  </si>
  <si>
    <t>サン・スーシ</t>
  </si>
  <si>
    <t>ぞんび～ず</t>
  </si>
  <si>
    <t>OC⊿下野</t>
  </si>
  <si>
    <t>おれんたぁ</t>
  </si>
  <si>
    <t>ひした まさひろ</t>
  </si>
  <si>
    <t>いながき たかのり</t>
  </si>
  <si>
    <t>さいとう ゆうや</t>
  </si>
  <si>
    <t>かつた ひろし</t>
  </si>
  <si>
    <t>にしむら とくまさ</t>
  </si>
  <si>
    <t>おおにし こうへい</t>
  </si>
  <si>
    <t>こんのあいこ</t>
  </si>
  <si>
    <t>つのだ あきこ</t>
  </si>
  <si>
    <t>うすくら　ゆき</t>
  </si>
  <si>
    <t>いちかわ ゆういちろう</t>
  </si>
  <si>
    <t>あさい　たかひろ</t>
  </si>
  <si>
    <t>かどもり　てつひろ</t>
  </si>
  <si>
    <t>あべ　たかとし</t>
  </si>
  <si>
    <t>がんどう　じゅん</t>
  </si>
  <si>
    <t>わかばやし そうへい</t>
  </si>
  <si>
    <t>たかだ ひろき</t>
  </si>
  <si>
    <t>わたなべ かずゆき</t>
  </si>
  <si>
    <t>やまぐち たくや</t>
  </si>
  <si>
    <t>しも ゆかこ</t>
  </si>
  <si>
    <t>おぎたひろふみ</t>
  </si>
  <si>
    <t>くりき ごお</t>
  </si>
  <si>
    <t>おおつかふみこ</t>
  </si>
  <si>
    <t>なかお　よしお</t>
  </si>
  <si>
    <t>たかはし りょうへい</t>
  </si>
  <si>
    <t>まえだ はじめ</t>
  </si>
  <si>
    <t>よしだ ともたか</t>
  </si>
  <si>
    <t>にしくぼ ふみあき</t>
  </si>
  <si>
    <t>日浅 巧</t>
  </si>
  <si>
    <t>長瀬 裕樹</t>
  </si>
  <si>
    <t>坂田 周哉</t>
  </si>
  <si>
    <t>野田 徹</t>
  </si>
  <si>
    <t>服部 高明</t>
  </si>
  <si>
    <t>西村 悟史</t>
  </si>
  <si>
    <t>野々垣亘</t>
  </si>
  <si>
    <t>鈴木 淳士</t>
  </si>
  <si>
    <t>本望 龍</t>
  </si>
  <si>
    <t>岡田 健太</t>
  </si>
  <si>
    <t>田中 雅浩</t>
  </si>
  <si>
    <t>山崎 洋輔</t>
  </si>
  <si>
    <t>梶谷 周平</t>
  </si>
  <si>
    <t>小林 幹明</t>
  </si>
  <si>
    <t>山室 行大</t>
  </si>
  <si>
    <t>佐々木 崇之</t>
  </si>
  <si>
    <t>青山 知世</t>
  </si>
  <si>
    <t>竹内 誠史</t>
  </si>
  <si>
    <t>大林 俊彦</t>
  </si>
  <si>
    <t>渡辺 幸</t>
  </si>
  <si>
    <t>福原 和生</t>
  </si>
  <si>
    <t>遠藤 光歩</t>
  </si>
  <si>
    <t>東野 基生</t>
  </si>
  <si>
    <t>須貝 義和</t>
  </si>
  <si>
    <t>遠藤 豪志</t>
  </si>
  <si>
    <t>鈴木 挙直</t>
  </si>
  <si>
    <t>須貝 駿貴</t>
  </si>
  <si>
    <t>小山 達之</t>
  </si>
  <si>
    <t>坂本 忠</t>
  </si>
  <si>
    <t>海野 忠秋</t>
  </si>
  <si>
    <t>菅家 征史</t>
  </si>
  <si>
    <t>竹内 千晶</t>
  </si>
  <si>
    <t>榎本 清美</t>
  </si>
  <si>
    <t>京都女子大学</t>
  </si>
  <si>
    <t>チームスキーO</t>
  </si>
  <si>
    <t>東京OLクラブ</t>
  </si>
  <si>
    <t>Love'99</t>
  </si>
  <si>
    <t>ひあさ たくみ</t>
  </si>
  <si>
    <t>ながせ　ひろき</t>
  </si>
  <si>
    <t>さかた しゅうや</t>
  </si>
  <si>
    <t>のだ とおる</t>
  </si>
  <si>
    <t>はっとり　たかあき</t>
  </si>
  <si>
    <t>にしむら さとし</t>
  </si>
  <si>
    <t>ののがきわたる</t>
  </si>
  <si>
    <t>すずき あつし</t>
  </si>
  <si>
    <t>ほんもう りゅう</t>
  </si>
  <si>
    <t>おかだ けんた</t>
  </si>
  <si>
    <t>たなか まさひろ</t>
  </si>
  <si>
    <t>やまさき ようすけ</t>
  </si>
  <si>
    <t>かじたに しゅうへい</t>
  </si>
  <si>
    <t>こばやし もとあき</t>
  </si>
  <si>
    <t>やまむろ ゆきひろ</t>
  </si>
  <si>
    <t>ささき たかゆき</t>
  </si>
  <si>
    <t>あおやまともよ</t>
  </si>
  <si>
    <t>こやまたつゆき</t>
  </si>
  <si>
    <t>みずしま</t>
  </si>
  <si>
    <t>はまばた</t>
  </si>
  <si>
    <t>ふくだ</t>
  </si>
  <si>
    <t>やまだ</t>
  </si>
  <si>
    <t>みやけ</t>
  </si>
  <si>
    <t>とくだ</t>
  </si>
  <si>
    <t>おく</t>
  </si>
  <si>
    <t>たのう</t>
  </si>
  <si>
    <t>たにむら</t>
  </si>
  <si>
    <t>ながせ</t>
  </si>
  <si>
    <t>うちやま</t>
  </si>
  <si>
    <t>いちはし</t>
  </si>
  <si>
    <t>すがわら</t>
  </si>
  <si>
    <t>まちい</t>
  </si>
  <si>
    <t>たなか</t>
  </si>
  <si>
    <t>かたやま</t>
  </si>
  <si>
    <t>さいとう</t>
  </si>
  <si>
    <t>みやにし</t>
  </si>
  <si>
    <t>さんじょう</t>
  </si>
  <si>
    <t>やまなか</t>
  </si>
  <si>
    <t>つかだ</t>
  </si>
  <si>
    <t>おおくり</t>
  </si>
  <si>
    <t>やまもと</t>
  </si>
  <si>
    <t>くらた</t>
  </si>
  <si>
    <t>こじま</t>
  </si>
  <si>
    <t>しみず</t>
  </si>
  <si>
    <t>くぼい</t>
  </si>
  <si>
    <t>サワチ</t>
  </si>
  <si>
    <t>ふくい</t>
  </si>
  <si>
    <t>○</t>
  </si>
  <si>
    <t>C</t>
  </si>
  <si>
    <t>A</t>
  </si>
  <si>
    <t>Z</t>
  </si>
  <si>
    <t>D</t>
  </si>
  <si>
    <t>B</t>
  </si>
  <si>
    <t>N</t>
  </si>
  <si>
    <t>W</t>
  </si>
  <si>
    <t>W</t>
  </si>
  <si>
    <t>E</t>
  </si>
  <si>
    <t>Z</t>
  </si>
  <si>
    <t>C</t>
  </si>
  <si>
    <t>B</t>
  </si>
  <si>
    <t>A</t>
  </si>
  <si>
    <t>D</t>
  </si>
  <si>
    <t>N</t>
  </si>
  <si>
    <t>藤生 考志</t>
  </si>
  <si>
    <t>東京OLクラブ</t>
  </si>
  <si>
    <t>多摩OL</t>
  </si>
  <si>
    <t>八重樫 集</t>
  </si>
  <si>
    <t>東北大学</t>
  </si>
  <si>
    <t>上越市OLC</t>
  </si>
  <si>
    <t>長瀬 裕樹</t>
  </si>
  <si>
    <t>新潟大学</t>
  </si>
  <si>
    <t>ES関東C</t>
  </si>
  <si>
    <t>安保 寛明</t>
  </si>
  <si>
    <t>サン・スーシ</t>
  </si>
  <si>
    <t>チーム新潟</t>
  </si>
  <si>
    <t>坂田 周哉</t>
  </si>
  <si>
    <t>ワンダラーズ</t>
  </si>
  <si>
    <t>清水 義治</t>
  </si>
  <si>
    <t>小林 博文</t>
  </si>
  <si>
    <t>日本旅行</t>
  </si>
  <si>
    <t>ときわ走林会</t>
  </si>
  <si>
    <t>女子医ＯＬＫ</t>
  </si>
  <si>
    <t>静岡</t>
  </si>
  <si>
    <t>藤島 陽平</t>
  </si>
  <si>
    <t>武藤 貴昭</t>
  </si>
  <si>
    <t>よしだ</t>
  </si>
  <si>
    <t>吉田 裕輔</t>
  </si>
  <si>
    <t>○</t>
  </si>
  <si>
    <t>伊藤 瑛悟</t>
  </si>
  <si>
    <t>木村 治雄</t>
  </si>
  <si>
    <t>東京農工大欅会</t>
  </si>
  <si>
    <t>日南会</t>
  </si>
  <si>
    <t>磯部 真也</t>
  </si>
  <si>
    <t>近藤 友洋</t>
  </si>
  <si>
    <t>山梨骨骨クラブ</t>
  </si>
  <si>
    <t>おのえ</t>
  </si>
  <si>
    <t>尾上 俊雄</t>
  </si>
  <si>
    <t>うの</t>
  </si>
  <si>
    <t>おかもと</t>
  </si>
  <si>
    <t>W</t>
  </si>
  <si>
    <t>ＯＶＥＲ</t>
  </si>
  <si>
    <t>ＴＣ</t>
  </si>
  <si>
    <t>生タイム</t>
  </si>
  <si>
    <t>そんび～ず</t>
  </si>
  <si>
    <t>TA</t>
  </si>
  <si>
    <t>E</t>
  </si>
  <si>
    <t>そんび～ず</t>
  </si>
  <si>
    <t>まえだ</t>
  </si>
  <si>
    <t>○</t>
  </si>
  <si>
    <t>○</t>
  </si>
  <si>
    <t>○</t>
  </si>
  <si>
    <t>C</t>
  </si>
  <si>
    <t>B</t>
  </si>
  <si>
    <t>E</t>
  </si>
  <si>
    <t>D</t>
  </si>
  <si>
    <t>Z</t>
  </si>
  <si>
    <t>A</t>
  </si>
  <si>
    <t>こばやし</t>
  </si>
  <si>
    <t>E</t>
  </si>
  <si>
    <t>○</t>
  </si>
  <si>
    <t>やまざき</t>
  </si>
  <si>
    <t>ふじょう</t>
  </si>
  <si>
    <t>さくらい</t>
  </si>
  <si>
    <t>いまい</t>
  </si>
  <si>
    <t>W</t>
  </si>
  <si>
    <t>N</t>
  </si>
  <si>
    <t>いとう</t>
  </si>
  <si>
    <t>おおの</t>
  </si>
  <si>
    <t>きむら</t>
  </si>
  <si>
    <t>おおの</t>
  </si>
  <si>
    <t>とがし</t>
  </si>
  <si>
    <t>W</t>
  </si>
  <si>
    <t>ちの</t>
  </si>
  <si>
    <t>たかはし</t>
  </si>
  <si>
    <t>かすいちくらぶ</t>
  </si>
  <si>
    <t>あいば</t>
  </si>
  <si>
    <t>OLCレオ</t>
  </si>
  <si>
    <t>こいずみ</t>
  </si>
  <si>
    <t>さかもと</t>
  </si>
  <si>
    <t>まるやま</t>
  </si>
  <si>
    <t>いとう</t>
  </si>
  <si>
    <t>さいとう</t>
  </si>
  <si>
    <t>うめばやし</t>
  </si>
  <si>
    <t>いそべ</t>
  </si>
  <si>
    <t>なかじま</t>
  </si>
  <si>
    <t>はやの</t>
  </si>
  <si>
    <t>たまそ</t>
  </si>
  <si>
    <t>むとう</t>
  </si>
  <si>
    <t>いま</t>
  </si>
  <si>
    <t>○</t>
  </si>
  <si>
    <t>E</t>
  </si>
  <si>
    <t>やまにし</t>
  </si>
  <si>
    <t>おくだ</t>
  </si>
  <si>
    <t>さとう</t>
  </si>
  <si>
    <t>たまやま</t>
  </si>
  <si>
    <t>しょうのう</t>
  </si>
  <si>
    <t>しまだ</t>
  </si>
  <si>
    <t>大阪OLC</t>
  </si>
  <si>
    <t>なかむら</t>
  </si>
  <si>
    <t>きむら</t>
  </si>
  <si>
    <t>ろぶ</t>
  </si>
  <si>
    <t>ロバート・プローライト</t>
  </si>
  <si>
    <t>はぎた</t>
  </si>
  <si>
    <t>えびさわ</t>
  </si>
  <si>
    <t>ふくはら</t>
  </si>
  <si>
    <t>もりかわ</t>
  </si>
  <si>
    <t>のざわ</t>
  </si>
  <si>
    <t>さかい</t>
  </si>
  <si>
    <t>ずずき</t>
  </si>
  <si>
    <t>おさない</t>
  </si>
  <si>
    <t>かわむら まい</t>
  </si>
  <si>
    <t>ふかざわ</t>
  </si>
  <si>
    <t>くぼた</t>
  </si>
  <si>
    <t>みやざき</t>
  </si>
  <si>
    <t>ふかがわ</t>
  </si>
  <si>
    <t>あいかわ</t>
  </si>
  <si>
    <t>いのうえ</t>
  </si>
  <si>
    <t>はまさき</t>
  </si>
  <si>
    <t>なかやま</t>
  </si>
  <si>
    <t>たかざわ</t>
  </si>
  <si>
    <t>たなか</t>
  </si>
  <si>
    <t>たじま</t>
  </si>
  <si>
    <t>とくえ</t>
  </si>
  <si>
    <t>いがらし</t>
  </si>
  <si>
    <t>たかはし</t>
  </si>
  <si>
    <t>さわだ</t>
  </si>
  <si>
    <t>わたなべ</t>
  </si>
  <si>
    <t>かばさわ</t>
  </si>
  <si>
    <t>ばば</t>
  </si>
  <si>
    <t>こんどう</t>
  </si>
  <si>
    <t>すぎもと</t>
  </si>
  <si>
    <t>こだま</t>
  </si>
  <si>
    <t>ふじわら</t>
  </si>
  <si>
    <t>うえまつ</t>
  </si>
  <si>
    <t>いそべ</t>
  </si>
  <si>
    <t>わたなべ</t>
  </si>
  <si>
    <t>たなか</t>
  </si>
  <si>
    <t>さかた</t>
  </si>
  <si>
    <t>ふえき</t>
  </si>
  <si>
    <t>わかぎ</t>
  </si>
  <si>
    <t>こんどう</t>
  </si>
  <si>
    <t>むとう</t>
  </si>
  <si>
    <t>○</t>
  </si>
  <si>
    <t>かともり</t>
  </si>
  <si>
    <t>いまい</t>
  </si>
  <si>
    <t>はこやま</t>
  </si>
  <si>
    <t>あんぽ</t>
  </si>
  <si>
    <t>えさき</t>
  </si>
  <si>
    <t>つくばROC</t>
  </si>
  <si>
    <t>すずき</t>
  </si>
  <si>
    <t>なかやす</t>
  </si>
  <si>
    <t>しむら</t>
  </si>
  <si>
    <t>さかた</t>
  </si>
  <si>
    <t>ふかだ</t>
  </si>
  <si>
    <t>よしかわ</t>
  </si>
  <si>
    <t>ふじしま</t>
  </si>
  <si>
    <t>むらかみ</t>
  </si>
  <si>
    <t>長瀬 裕樹</t>
  </si>
  <si>
    <t>佐々木 崇</t>
  </si>
  <si>
    <t>新潟大学</t>
  </si>
  <si>
    <t>浜端 紀行</t>
  </si>
  <si>
    <t>渋谷で走る会</t>
  </si>
  <si>
    <t>岡本 健一</t>
  </si>
  <si>
    <t>野本 圭介</t>
  </si>
  <si>
    <t>谷 正春</t>
  </si>
  <si>
    <t>広島ＯＬＣ</t>
  </si>
  <si>
    <t>志茂 由加子</t>
  </si>
  <si>
    <t>東京女子大学</t>
  </si>
  <si>
    <t>田中 雅浩</t>
  </si>
  <si>
    <t>齋藤 英之</t>
  </si>
  <si>
    <t>川越OLC</t>
  </si>
  <si>
    <t>松阪OLC</t>
  </si>
  <si>
    <t>安達 洋太</t>
  </si>
  <si>
    <t>木下 裕</t>
  </si>
  <si>
    <t>おれんたぁ</t>
  </si>
  <si>
    <t>齋藤 まどか</t>
  </si>
  <si>
    <t>大塚 ふみ子</t>
  </si>
  <si>
    <t>千葉OLK</t>
  </si>
  <si>
    <t>内藤 有希子</t>
  </si>
  <si>
    <t>静岡OLC</t>
  </si>
  <si>
    <t>内藤 一紀</t>
  </si>
  <si>
    <t>浜松OLC</t>
  </si>
  <si>
    <t>TN</t>
  </si>
  <si>
    <t>ふりがな</t>
  </si>
  <si>
    <t>氏名</t>
  </si>
  <si>
    <t>所属</t>
  </si>
  <si>
    <t>No.</t>
  </si>
  <si>
    <t>C</t>
  </si>
  <si>
    <t>正解</t>
  </si>
  <si>
    <t>E</t>
  </si>
  <si>
    <t>B</t>
  </si>
  <si>
    <t>A</t>
  </si>
  <si>
    <t>ささき</t>
  </si>
  <si>
    <t>はまばた</t>
  </si>
  <si>
    <t>えんどう</t>
  </si>
  <si>
    <t>しも</t>
  </si>
  <si>
    <t>○</t>
  </si>
  <si>
    <t>服部 高明</t>
  </si>
  <si>
    <t>ごとう</t>
  </si>
  <si>
    <t>後藤 崇</t>
  </si>
  <si>
    <t>はまさき</t>
  </si>
  <si>
    <t>すずき あつし</t>
  </si>
  <si>
    <t>KAI SAARINEN</t>
  </si>
  <si>
    <t>フェッテル さら</t>
  </si>
  <si>
    <t>くらた</t>
  </si>
  <si>
    <t>うみの</t>
  </si>
  <si>
    <t xml:space="preserve">うんの </t>
  </si>
  <si>
    <t>海野 とみ子</t>
  </si>
  <si>
    <t>ふくはら</t>
  </si>
  <si>
    <t>おおばやし</t>
  </si>
  <si>
    <t>きのした</t>
  </si>
  <si>
    <t>えんどう</t>
  </si>
  <si>
    <t>さいとう</t>
  </si>
  <si>
    <t>おおつか</t>
  </si>
  <si>
    <t>すがい</t>
  </si>
  <si>
    <t>京都OLC</t>
  </si>
  <si>
    <t>N</t>
  </si>
  <si>
    <t>ないとう</t>
  </si>
  <si>
    <t>N</t>
  </si>
  <si>
    <t>ないとう</t>
  </si>
  <si>
    <t>○</t>
  </si>
  <si>
    <t>ひがしの</t>
  </si>
  <si>
    <t>わたなべ</t>
  </si>
  <si>
    <t>たけうち</t>
  </si>
  <si>
    <t>たかの</t>
  </si>
  <si>
    <t>高野 美春</t>
  </si>
  <si>
    <t>えのもと</t>
  </si>
  <si>
    <t>すがや</t>
  </si>
  <si>
    <t>ふりがな</t>
  </si>
  <si>
    <t>氏名</t>
  </si>
  <si>
    <t>所属</t>
  </si>
  <si>
    <t>TIME</t>
  </si>
  <si>
    <t>No.</t>
  </si>
  <si>
    <t>C</t>
  </si>
  <si>
    <r>
      <t>T</t>
    </r>
    <r>
      <rPr>
        <sz val="12"/>
        <rFont val="ＭＳ Ｐゴシック"/>
        <family val="3"/>
      </rPr>
      <t>C</t>
    </r>
  </si>
  <si>
    <t>ＴＣ</t>
  </si>
  <si>
    <t>E</t>
  </si>
  <si>
    <t>やまざき</t>
  </si>
  <si>
    <t>やまにし</t>
  </si>
  <si>
    <t>きむら</t>
  </si>
  <si>
    <t>ふくだ</t>
  </si>
  <si>
    <t>かのう</t>
  </si>
  <si>
    <t>ふかがわ</t>
  </si>
  <si>
    <t>いまい</t>
  </si>
  <si>
    <t>よしだ</t>
  </si>
  <si>
    <t>やえがし</t>
  </si>
  <si>
    <t>しまだ</t>
  </si>
  <si>
    <t>ながせ</t>
  </si>
  <si>
    <t>むとう</t>
  </si>
  <si>
    <t>ふじしま</t>
  </si>
  <si>
    <t>すずき</t>
  </si>
  <si>
    <t>B</t>
  </si>
  <si>
    <t>E</t>
  </si>
  <si>
    <t>D</t>
  </si>
  <si>
    <t>Z</t>
  </si>
  <si>
    <t>A</t>
  </si>
  <si>
    <t>まちい</t>
  </si>
  <si>
    <t>こだま</t>
  </si>
  <si>
    <t>たまそ</t>
  </si>
  <si>
    <t>わかぎ</t>
  </si>
  <si>
    <t>おかもと</t>
  </si>
  <si>
    <t>さくらもと</t>
  </si>
  <si>
    <t>よしむら</t>
  </si>
  <si>
    <t>たにむら</t>
  </si>
  <si>
    <t>さかもと</t>
  </si>
  <si>
    <t>いま</t>
  </si>
  <si>
    <t>たまやま</t>
  </si>
  <si>
    <t>たかはし</t>
  </si>
  <si>
    <t>さくらい</t>
  </si>
  <si>
    <t>おおの</t>
  </si>
  <si>
    <t>チーム新潟</t>
  </si>
  <si>
    <t>すぎもと</t>
  </si>
  <si>
    <t>まえだ</t>
  </si>
  <si>
    <t>朱雀OＫ</t>
  </si>
  <si>
    <t>ひした まさひろ</t>
  </si>
  <si>
    <t>日下 雅広</t>
  </si>
  <si>
    <t>ふるはた</t>
  </si>
  <si>
    <t>東大OＬＫ24期</t>
  </si>
  <si>
    <t>まえだ はじめ</t>
  </si>
  <si>
    <t>東京大学</t>
  </si>
  <si>
    <t>こばやし</t>
  </si>
  <si>
    <t>大阪OLC</t>
  </si>
  <si>
    <t>さくらもと</t>
  </si>
  <si>
    <t>京葉OLクラブ</t>
  </si>
  <si>
    <t>やまぐち たくや</t>
  </si>
  <si>
    <t>山口 拓也</t>
  </si>
  <si>
    <t>北海道大学</t>
  </si>
  <si>
    <t>よしむら</t>
  </si>
  <si>
    <t>ながせ</t>
  </si>
  <si>
    <t>たじま ゆうすけ</t>
  </si>
  <si>
    <t>大阪大学</t>
  </si>
  <si>
    <t>うすくら　ゆき</t>
  </si>
  <si>
    <t>臼倉 由起</t>
  </si>
  <si>
    <t>さとす</t>
  </si>
  <si>
    <t>渋谷で走る会</t>
  </si>
  <si>
    <t>うらせ</t>
  </si>
  <si>
    <t>あべ　たかとし</t>
  </si>
  <si>
    <t>阿部 敬寿</t>
  </si>
  <si>
    <t>わかばやし そうへい</t>
  </si>
  <si>
    <t>若林 宗平</t>
  </si>
  <si>
    <t>なかお　よしお</t>
  </si>
  <si>
    <t>かのう</t>
  </si>
  <si>
    <t>たしろ</t>
  </si>
  <si>
    <t>方向音痴会</t>
  </si>
  <si>
    <t>こだま</t>
  </si>
  <si>
    <t>おのえ</t>
  </si>
  <si>
    <t>OLP兵庫</t>
  </si>
  <si>
    <t>川越OLC</t>
  </si>
  <si>
    <t>OLC東海</t>
  </si>
  <si>
    <t>おおつかこういち</t>
  </si>
  <si>
    <t>千葉OLK</t>
  </si>
  <si>
    <t>ワンダラーズ</t>
  </si>
  <si>
    <t>にしむら とくまさ</t>
  </si>
  <si>
    <t>西村 徳真</t>
  </si>
  <si>
    <t>あさい　たかひろ</t>
  </si>
  <si>
    <t>浅井 貴弘</t>
  </si>
  <si>
    <t>浜松OLC</t>
  </si>
  <si>
    <t>川越OLC</t>
  </si>
  <si>
    <t>サン・スーシ</t>
  </si>
  <si>
    <t>ワンダラーズ</t>
  </si>
  <si>
    <t>あらい まさとし</t>
  </si>
  <si>
    <t>多摩OL</t>
  </si>
  <si>
    <t>ワンダラーズ</t>
  </si>
  <si>
    <t>おくはら　とおる</t>
  </si>
  <si>
    <t>やまざき</t>
  </si>
  <si>
    <t>入間市OLC</t>
  </si>
  <si>
    <t>たかだ ひろき</t>
  </si>
  <si>
    <t>高田 弘樹</t>
  </si>
  <si>
    <t>静岡OLC</t>
  </si>
  <si>
    <t>ぞんび～ず</t>
  </si>
  <si>
    <t>おおにし こうへい</t>
  </si>
  <si>
    <t>OLC東海</t>
  </si>
  <si>
    <t>なかやま ふみや</t>
  </si>
  <si>
    <t>入間市OLC</t>
  </si>
  <si>
    <t>佐藤 政明</t>
  </si>
  <si>
    <t>東近グルマ</t>
  </si>
  <si>
    <t>OLC東海</t>
  </si>
  <si>
    <t>にしざわ</t>
  </si>
  <si>
    <t>東京OLクラブ</t>
  </si>
  <si>
    <t>しみず</t>
  </si>
  <si>
    <t>FMC</t>
  </si>
  <si>
    <t>入間市OLC</t>
  </si>
  <si>
    <t>こまつだ　しげゆき</t>
  </si>
  <si>
    <t>小松田 成幸</t>
  </si>
  <si>
    <t>せぐち</t>
  </si>
  <si>
    <t>OLCルーパー</t>
  </si>
  <si>
    <t>やえがし</t>
  </si>
  <si>
    <t>いながき たかのり</t>
  </si>
  <si>
    <t>稲垣  孝宣</t>
  </si>
  <si>
    <t>FMC</t>
  </si>
  <si>
    <t>もりあい　こうた</t>
  </si>
  <si>
    <t>川越OLC</t>
  </si>
  <si>
    <t>森川 正巳</t>
  </si>
  <si>
    <t>外濠之会</t>
  </si>
  <si>
    <t>つじむらおさむ</t>
  </si>
  <si>
    <t>コンターズ</t>
  </si>
  <si>
    <t>OLC東海</t>
  </si>
  <si>
    <t>おおはし ゆうすけ</t>
  </si>
  <si>
    <t>大橋 悠輔</t>
  </si>
  <si>
    <t>はまさきよしひさ</t>
  </si>
  <si>
    <t>濱崎 嘉久</t>
  </si>
  <si>
    <t>せきぐち</t>
  </si>
  <si>
    <t>まえだ</t>
  </si>
  <si>
    <t>ＫOＬＡ</t>
  </si>
  <si>
    <t>にしくぼ ふみあき</t>
  </si>
  <si>
    <t>入間市OLC</t>
  </si>
  <si>
    <t>よしの まこと</t>
  </si>
  <si>
    <t>朱雀OＫ</t>
  </si>
  <si>
    <t>入間市OLC</t>
  </si>
  <si>
    <t>いしいたつお</t>
  </si>
  <si>
    <t>千葉OLK</t>
  </si>
  <si>
    <t>おれんたぁ</t>
  </si>
  <si>
    <t>春日部OLC</t>
  </si>
  <si>
    <t>たかはし あつし</t>
  </si>
  <si>
    <t>多摩OL</t>
  </si>
  <si>
    <t>OLC東海</t>
  </si>
  <si>
    <t>入間市OLC</t>
  </si>
  <si>
    <t>たえかはし　まほ</t>
  </si>
  <si>
    <t>高橋 摩帆</t>
  </si>
  <si>
    <t>ささき</t>
  </si>
  <si>
    <t>横浜OＬクラブ</t>
  </si>
  <si>
    <t>ふくだ　えいち</t>
  </si>
  <si>
    <t>福田 重一</t>
  </si>
  <si>
    <t>朱雀OＫ</t>
  </si>
  <si>
    <t>たかはし りょうへい</t>
  </si>
  <si>
    <t>高橋 良平</t>
  </si>
  <si>
    <t>Team白樺</t>
  </si>
  <si>
    <t>おおた やすひろ</t>
  </si>
  <si>
    <t>つしま　なおき</t>
  </si>
  <si>
    <t>津島 直樹</t>
  </si>
  <si>
    <t>こいけ</t>
  </si>
  <si>
    <t>丘の上</t>
  </si>
  <si>
    <t>たむら　たかふみ</t>
  </si>
  <si>
    <t>田村 貴文</t>
  </si>
  <si>
    <t>OLC東海</t>
  </si>
  <si>
    <t>たかはしなおき</t>
  </si>
  <si>
    <t>高橋 直樹</t>
  </si>
  <si>
    <t>植松 裕子</t>
  </si>
  <si>
    <t>東近グルマ</t>
  </si>
  <si>
    <t>とみた こうすけ</t>
  </si>
  <si>
    <t>大阪大学</t>
  </si>
  <si>
    <t>ねもと　まゆみ</t>
  </si>
  <si>
    <t>ぞんび～ず</t>
  </si>
  <si>
    <t>OLC東海</t>
  </si>
  <si>
    <t>なかはら</t>
  </si>
  <si>
    <t>よしだ ともたか</t>
  </si>
  <si>
    <t>いりたに たけゆき</t>
  </si>
  <si>
    <t>入谷 健元</t>
  </si>
  <si>
    <t>OLC東海</t>
  </si>
  <si>
    <t>たかはし　だいすけ</t>
  </si>
  <si>
    <t>高橋 大輔</t>
  </si>
  <si>
    <t>なかの　けいた</t>
  </si>
  <si>
    <t>中野 敬太</t>
  </si>
  <si>
    <t>やましたひろのり</t>
  </si>
  <si>
    <t>一橋大学</t>
  </si>
  <si>
    <t>川村 麻衣</t>
  </si>
  <si>
    <t>ひらい</t>
  </si>
  <si>
    <t>OLC東海</t>
  </si>
  <si>
    <t>ささき　かずみ</t>
  </si>
  <si>
    <t>渋谷で走る会</t>
  </si>
  <si>
    <t>川越OLC</t>
  </si>
  <si>
    <t>やまもと　ひでひろ</t>
  </si>
  <si>
    <t>おくむら　ゆき</t>
  </si>
  <si>
    <t>OLC東海</t>
  </si>
  <si>
    <t>杉本 光正</t>
  </si>
  <si>
    <t>町井 稔</t>
  </si>
  <si>
    <t>浦瀬 香子</t>
  </si>
  <si>
    <t xml:space="preserve">児玉 拓 </t>
  </si>
  <si>
    <t>冨樫 勉</t>
  </si>
  <si>
    <t>谷村 正樹</t>
  </si>
  <si>
    <t>高橋 雄哉</t>
  </si>
  <si>
    <t>愛場 庸雅</t>
  </si>
  <si>
    <t>小泉 成行</t>
  </si>
  <si>
    <t>丸山 由美子</t>
  </si>
  <si>
    <t>奥原 徹</t>
  </si>
  <si>
    <t>梅林 正治</t>
  </si>
  <si>
    <t>今 将晃</t>
  </si>
  <si>
    <t>奥田 健史</t>
  </si>
  <si>
    <t>玉山 耕介</t>
  </si>
  <si>
    <t>正能 啓士</t>
  </si>
  <si>
    <t>山中 晴揮</t>
  </si>
  <si>
    <t>島田 裕司</t>
  </si>
  <si>
    <t>荻田 博文</t>
  </si>
  <si>
    <t>盛合 宏太</t>
  </si>
  <si>
    <t>鈴木 博安</t>
  </si>
  <si>
    <t>小山内 崇人</t>
  </si>
  <si>
    <t>鷹澤 正</t>
  </si>
  <si>
    <t>高橋 厚</t>
  </si>
  <si>
    <t>徳江 勇樹</t>
  </si>
  <si>
    <t>高橋 良寿</t>
  </si>
  <si>
    <t>樺沢 秀近</t>
  </si>
  <si>
    <t>杉本 真木</t>
  </si>
  <si>
    <t>藤原 三郎</t>
  </si>
  <si>
    <t>根本 真弓</t>
  </si>
  <si>
    <t>笛木 典子</t>
  </si>
  <si>
    <t>宇野 浩一</t>
  </si>
  <si>
    <t>角森 哲博</t>
  </si>
  <si>
    <t>今井 栄</t>
  </si>
  <si>
    <t>江崎 公二</t>
  </si>
  <si>
    <t>笹木 和美</t>
  </si>
  <si>
    <t>山本 秀洋</t>
  </si>
  <si>
    <t>奥村 由紀</t>
  </si>
  <si>
    <t>大栗 宗</t>
  </si>
  <si>
    <t>角森 哲博</t>
  </si>
  <si>
    <t>丸藤 純</t>
  </si>
  <si>
    <t>澤地 實</t>
  </si>
  <si>
    <t>山上 雄矢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</si>
</sst>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&lt;=999]000;[&lt;=99999]000\-00;000\-0000"/>
  </numFmts>
  <fonts count="9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2"/>
      <name val="HGS創英角ｺﾞｼｯｸUB"/>
      <family val="3"/>
    </font>
    <font>
      <b/>
      <sz val="14"/>
      <name val="HGS創英角ｺﾞｼｯｸUB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23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medium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ashed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dashed">
        <color indexed="8"/>
      </bottom>
    </border>
    <border>
      <left style="thin">
        <color indexed="8"/>
      </left>
      <right>
        <color indexed="63"/>
      </right>
      <top style="medium"/>
      <bottom style="dashed">
        <color indexed="8"/>
      </bottom>
    </border>
    <border>
      <left style="thin"/>
      <right style="thin"/>
      <top style="medium"/>
      <bottom style="dashed">
        <color indexed="8"/>
      </bottom>
    </border>
    <border>
      <left>
        <color indexed="63"/>
      </left>
      <right>
        <color indexed="63"/>
      </right>
      <top style="medium"/>
      <bottom style="dashed">
        <color indexed="8"/>
      </bottom>
    </border>
    <border>
      <left style="medium">
        <color indexed="8"/>
      </left>
      <right style="medium">
        <color indexed="8"/>
      </right>
      <top style="medium"/>
      <bottom style="dashed">
        <color indexed="8"/>
      </bottom>
    </border>
    <border>
      <left>
        <color indexed="63"/>
      </left>
      <right style="medium">
        <color indexed="8"/>
      </right>
      <top style="medium"/>
      <bottom style="dashed">
        <color indexed="8"/>
      </bottom>
    </border>
    <border>
      <left style="medium">
        <color indexed="8"/>
      </left>
      <right style="medium"/>
      <top style="medium"/>
      <bottom style="dashed">
        <color indexed="8"/>
      </bottom>
    </border>
    <border>
      <left style="medium"/>
      <right>
        <color indexed="63"/>
      </right>
      <top style="dashed">
        <color indexed="8"/>
      </top>
      <bottom style="medium"/>
    </border>
    <border>
      <left style="thin">
        <color indexed="8"/>
      </left>
      <right>
        <color indexed="63"/>
      </right>
      <top style="dashed">
        <color indexed="8"/>
      </top>
      <bottom style="medium"/>
    </border>
    <border>
      <left style="thin"/>
      <right style="thin"/>
      <top style="dashed">
        <color indexed="8"/>
      </top>
      <bottom style="medium"/>
    </border>
    <border>
      <left>
        <color indexed="63"/>
      </left>
      <right>
        <color indexed="63"/>
      </right>
      <top style="dashed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dashed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>
        <color indexed="63"/>
      </bottom>
    </border>
    <border>
      <left style="medium"/>
      <right style="medium"/>
      <top style="medium"/>
      <bottom style="dotted">
        <color indexed="8"/>
      </bottom>
    </border>
    <border>
      <left style="medium"/>
      <right style="medium"/>
      <top style="dotted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dashed">
        <color indexed="8"/>
      </bottom>
    </border>
    <border>
      <left style="thin">
        <color indexed="8"/>
      </left>
      <right style="thin"/>
      <top style="dotted">
        <color indexed="8"/>
      </top>
      <bottom style="medium">
        <color indexed="8"/>
      </bottom>
    </border>
    <border>
      <left style="thin"/>
      <right style="thin"/>
      <top style="dotted">
        <color indexed="8"/>
      </top>
      <bottom style="medium"/>
    </border>
    <border>
      <left style="thin"/>
      <right style="thin"/>
      <top>
        <color indexed="63"/>
      </top>
      <bottom style="dashed">
        <color indexed="8"/>
      </bottom>
    </border>
    <border>
      <left style="thin">
        <color indexed="8"/>
      </left>
      <right style="thin"/>
      <top style="medium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 style="thin"/>
      <right style="thin"/>
      <top style="medium"/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 style="hair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/>
      <right style="thin"/>
      <top style="hair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/>
    </xf>
    <xf numFmtId="9" fontId="1" fillId="0" borderId="2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1" fillId="0" borderId="3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5" xfId="0" applyNumberFormat="1" applyFont="1" applyFill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horizontal="center" shrinkToFit="1"/>
    </xf>
    <xf numFmtId="0" fontId="1" fillId="0" borderId="7" xfId="0" applyNumberFormat="1" applyFont="1" applyFill="1" applyBorder="1" applyAlignment="1">
      <alignment horizontal="center" shrinkToFit="1"/>
    </xf>
    <xf numFmtId="0" fontId="1" fillId="0" borderId="8" xfId="0" applyNumberFormat="1" applyFont="1" applyFill="1" applyBorder="1" applyAlignment="1">
      <alignment horizontal="center" shrinkToFit="1"/>
    </xf>
    <xf numFmtId="0" fontId="1" fillId="0" borderId="4" xfId="0" applyNumberFormat="1" applyFont="1" applyFill="1" applyBorder="1" applyAlignment="1">
      <alignment horizontal="center" shrinkToFit="1"/>
    </xf>
    <xf numFmtId="0" fontId="1" fillId="0" borderId="5" xfId="0" applyNumberFormat="1" applyFont="1" applyFill="1" applyBorder="1" applyAlignment="1">
      <alignment horizontal="center" shrinkToFit="1"/>
    </xf>
    <xf numFmtId="0" fontId="1" fillId="0" borderId="9" xfId="0" applyNumberFormat="1" applyFont="1" applyFill="1" applyBorder="1" applyAlignment="1">
      <alignment horizont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shrinkToFit="1"/>
    </xf>
    <xf numFmtId="0" fontId="1" fillId="0" borderId="12" xfId="0" applyNumberFormat="1" applyFont="1" applyFill="1" applyBorder="1" applyAlignment="1">
      <alignment horizontal="center" shrinkToFit="1"/>
    </xf>
    <xf numFmtId="0" fontId="5" fillId="0" borderId="13" xfId="0" applyNumberFormat="1" applyFont="1" applyFill="1" applyBorder="1" applyAlignment="1">
      <alignment horizontal="center" shrinkToFit="1"/>
    </xf>
    <xf numFmtId="0" fontId="5" fillId="0" borderId="14" xfId="0" applyNumberFormat="1" applyFont="1" applyFill="1" applyBorder="1" applyAlignment="1">
      <alignment horizontal="center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shrinkToFit="1"/>
    </xf>
    <xf numFmtId="0" fontId="5" fillId="0" borderId="14" xfId="0" applyNumberFormat="1" applyFont="1" applyFill="1" applyBorder="1" applyAlignment="1">
      <alignment horizontal="center" shrinkToFit="1"/>
    </xf>
    <xf numFmtId="0" fontId="6" fillId="0" borderId="14" xfId="0" applyNumberFormat="1" applyFont="1" applyFill="1" applyBorder="1" applyAlignment="1">
      <alignment horizontal="center" shrinkToFit="1"/>
    </xf>
    <xf numFmtId="0" fontId="1" fillId="0" borderId="16" xfId="0" applyNumberFormat="1" applyFont="1" applyFill="1" applyBorder="1" applyAlignment="1">
      <alignment horizontal="center" shrinkToFit="1"/>
    </xf>
    <xf numFmtId="0" fontId="1" fillId="0" borderId="1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shrinkToFit="1"/>
    </xf>
    <xf numFmtId="0" fontId="1" fillId="0" borderId="18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 shrinkToFit="1"/>
    </xf>
    <xf numFmtId="0" fontId="1" fillId="0" borderId="20" xfId="0" applyNumberFormat="1" applyFont="1" applyFill="1" applyBorder="1" applyAlignment="1">
      <alignment horizontal="center" shrinkToFit="1"/>
    </xf>
    <xf numFmtId="0" fontId="5" fillId="0" borderId="21" xfId="0" applyNumberFormat="1" applyFont="1" applyFill="1" applyBorder="1" applyAlignment="1">
      <alignment horizontal="center" shrinkToFit="1"/>
    </xf>
    <xf numFmtId="0" fontId="5" fillId="0" borderId="22" xfId="0" applyNumberFormat="1" applyFont="1" applyFill="1" applyBorder="1" applyAlignment="1">
      <alignment horizontal="center" shrinkToFit="1"/>
    </xf>
    <xf numFmtId="0" fontId="5" fillId="0" borderId="2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shrinkToFit="1"/>
    </xf>
    <xf numFmtId="0" fontId="1" fillId="0" borderId="24" xfId="0" applyNumberFormat="1" applyFont="1" applyFill="1" applyBorder="1" applyAlignment="1">
      <alignment/>
    </xf>
    <xf numFmtId="0" fontId="1" fillId="0" borderId="25" xfId="0" applyNumberFormat="1" applyFont="1" applyFill="1" applyBorder="1" applyAlignment="1">
      <alignment horizontal="center" shrinkToFit="1"/>
    </xf>
    <xf numFmtId="0" fontId="1" fillId="0" borderId="26" xfId="0" applyNumberFormat="1" applyFont="1" applyFill="1" applyBorder="1" applyAlignment="1">
      <alignment horizontal="center" shrinkToFit="1"/>
    </xf>
    <xf numFmtId="9" fontId="5" fillId="0" borderId="27" xfId="0" applyNumberFormat="1" applyFont="1" applyFill="1" applyBorder="1" applyAlignment="1">
      <alignment horizontal="center" shrinkToFit="1"/>
    </xf>
    <xf numFmtId="9" fontId="5" fillId="0" borderId="2" xfId="0" applyNumberFormat="1" applyFont="1" applyFill="1" applyBorder="1" applyAlignment="1">
      <alignment horizontal="center" shrinkToFit="1"/>
    </xf>
    <xf numFmtId="9" fontId="5" fillId="0" borderId="2" xfId="0" applyNumberFormat="1" applyFont="1" applyFill="1" applyBorder="1" applyAlignment="1">
      <alignment horizontal="center"/>
    </xf>
    <xf numFmtId="9" fontId="1" fillId="0" borderId="27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center"/>
    </xf>
    <xf numFmtId="9" fontId="1" fillId="0" borderId="2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shrinkToFit="1"/>
    </xf>
    <xf numFmtId="0" fontId="0" fillId="0" borderId="8" xfId="0" applyFont="1" applyFill="1" applyBorder="1" applyAlignment="1">
      <alignment horizont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shrinkToFit="1"/>
    </xf>
    <xf numFmtId="0" fontId="1" fillId="0" borderId="4" xfId="0" applyNumberFormat="1" applyFont="1" applyFill="1" applyBorder="1" applyAlignment="1">
      <alignment horizontal="left" vertical="center" shrinkToFit="1"/>
    </xf>
    <xf numFmtId="0" fontId="1" fillId="0" borderId="23" xfId="0" applyNumberFormat="1" applyFont="1" applyFill="1" applyBorder="1" applyAlignment="1">
      <alignment horizontal="left" vertical="center" shrinkToFit="1"/>
    </xf>
    <xf numFmtId="0" fontId="1" fillId="0" borderId="17" xfId="0" applyNumberFormat="1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shrinkToFit="1"/>
    </xf>
    <xf numFmtId="0" fontId="1" fillId="0" borderId="30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/>
    </xf>
    <xf numFmtId="0" fontId="1" fillId="0" borderId="32" xfId="0" applyNumberFormat="1" applyFont="1" applyFill="1" applyBorder="1" applyAlignment="1">
      <alignment/>
    </xf>
    <xf numFmtId="0" fontId="0" fillId="0" borderId="32" xfId="0" applyFont="1" applyFill="1" applyBorder="1" applyAlignment="1">
      <alignment shrinkToFit="1"/>
    </xf>
    <xf numFmtId="0" fontId="1" fillId="0" borderId="33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/>
    </xf>
    <xf numFmtId="0" fontId="1" fillId="0" borderId="33" xfId="0" applyNumberFormat="1" applyFont="1" applyFill="1" applyBorder="1" applyAlignment="1">
      <alignment/>
    </xf>
    <xf numFmtId="0" fontId="1" fillId="0" borderId="36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 shrinkToFit="1"/>
    </xf>
    <xf numFmtId="0" fontId="0" fillId="0" borderId="37" xfId="0" applyNumberFormat="1" applyFont="1" applyFill="1" applyBorder="1" applyAlignment="1">
      <alignment horizontal="left" vertical="center" shrinkToFit="1"/>
    </xf>
    <xf numFmtId="0" fontId="0" fillId="0" borderId="37" xfId="0" applyNumberFormat="1" applyFont="1" applyFill="1" applyBorder="1" applyAlignment="1">
      <alignment horizontal="center" vertical="center" shrinkToFit="1"/>
    </xf>
    <xf numFmtId="0" fontId="1" fillId="0" borderId="38" xfId="0" applyNumberFormat="1" applyFont="1" applyFill="1" applyBorder="1" applyAlignment="1">
      <alignment/>
    </xf>
    <xf numFmtId="0" fontId="1" fillId="0" borderId="39" xfId="0" applyNumberFormat="1" applyFont="1" applyFill="1" applyBorder="1" applyAlignment="1">
      <alignment/>
    </xf>
    <xf numFmtId="0" fontId="0" fillId="0" borderId="39" xfId="0" applyFont="1" applyFill="1" applyBorder="1" applyAlignment="1">
      <alignment shrinkToFit="1"/>
    </xf>
    <xf numFmtId="0" fontId="1" fillId="0" borderId="4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/>
    </xf>
    <xf numFmtId="0" fontId="1" fillId="0" borderId="40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center" shrinkToFit="1"/>
    </xf>
    <xf numFmtId="0" fontId="0" fillId="0" borderId="37" xfId="0" applyNumberFormat="1" applyFont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0" fillId="0" borderId="36" xfId="0" applyNumberFormat="1" applyFont="1" applyFill="1" applyBorder="1" applyAlignment="1">
      <alignment horizontal="left" vertical="center" shrinkToFit="1"/>
    </xf>
    <xf numFmtId="0" fontId="1" fillId="0" borderId="43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left" vertical="center" shrinkToFit="1"/>
    </xf>
    <xf numFmtId="0" fontId="1" fillId="0" borderId="45" xfId="0" applyNumberFormat="1" applyFont="1" applyFill="1" applyBorder="1" applyAlignment="1">
      <alignment/>
    </xf>
    <xf numFmtId="0" fontId="1" fillId="0" borderId="46" xfId="0" applyNumberFormat="1" applyFont="1" applyFill="1" applyBorder="1" applyAlignment="1">
      <alignment/>
    </xf>
    <xf numFmtId="0" fontId="1" fillId="0" borderId="46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/>
    </xf>
    <xf numFmtId="0" fontId="1" fillId="0" borderId="47" xfId="0" applyNumberFormat="1" applyFont="1" applyFill="1" applyBorder="1" applyAlignment="1">
      <alignment/>
    </xf>
    <xf numFmtId="0" fontId="1" fillId="0" borderId="48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left" vertical="center" shrinkToFit="1"/>
    </xf>
    <xf numFmtId="0" fontId="1" fillId="0" borderId="50" xfId="0" applyNumberFormat="1" applyFont="1" applyFill="1" applyBorder="1" applyAlignment="1">
      <alignment/>
    </xf>
    <xf numFmtId="0" fontId="1" fillId="0" borderId="51" xfId="0" applyNumberFormat="1" applyFont="1" applyFill="1" applyBorder="1" applyAlignment="1">
      <alignment/>
    </xf>
    <xf numFmtId="0" fontId="1" fillId="0" borderId="51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50" xfId="0" applyNumberFormat="1" applyFont="1" applyFill="1" applyBorder="1" applyAlignment="1">
      <alignment horizontal="center"/>
    </xf>
    <xf numFmtId="0" fontId="1" fillId="0" borderId="48" xfId="0" applyNumberFormat="1" applyFont="1" applyFill="1" applyBorder="1" applyAlignment="1">
      <alignment/>
    </xf>
    <xf numFmtId="0" fontId="1" fillId="0" borderId="52" xfId="0" applyNumberFormat="1" applyFont="1" applyFill="1" applyBorder="1" applyAlignment="1">
      <alignment/>
    </xf>
    <xf numFmtId="0" fontId="0" fillId="0" borderId="53" xfId="0" applyFont="1" applyBorder="1" applyAlignment="1">
      <alignment horizontal="center" vertical="center" shrinkToFit="1"/>
    </xf>
    <xf numFmtId="0" fontId="1" fillId="0" borderId="30" xfId="0" applyNumberFormat="1" applyFont="1" applyFill="1" applyBorder="1" applyAlignment="1">
      <alignment horizontal="center" shrinkToFit="1"/>
    </xf>
    <xf numFmtId="0" fontId="7" fillId="0" borderId="38" xfId="0" applyNumberFormat="1" applyFont="1" applyFill="1" applyBorder="1" applyAlignment="1">
      <alignment/>
    </xf>
    <xf numFmtId="0" fontId="0" fillId="0" borderId="53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8" fillId="0" borderId="0" xfId="0" applyNumberFormat="1" applyFont="1" applyFill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NumberFormat="1" applyBorder="1" applyAlignment="1">
      <alignment horizontal="left" vertical="center" shrinkToFit="1"/>
    </xf>
    <xf numFmtId="0" fontId="0" fillId="0" borderId="36" xfId="0" applyNumberFormat="1" applyBorder="1" applyAlignment="1">
      <alignment horizontal="left" vertical="center" shrinkToFit="1"/>
    </xf>
    <xf numFmtId="0" fontId="0" fillId="0" borderId="37" xfId="0" applyFill="1" applyBorder="1" applyAlignment="1">
      <alignment horizontal="left" vertical="center" shrinkToFit="1"/>
    </xf>
    <xf numFmtId="0" fontId="8" fillId="0" borderId="0" xfId="0" applyNumberFormat="1" applyFont="1" applyFill="1" applyAlignment="1">
      <alignment shrinkToFit="1"/>
    </xf>
    <xf numFmtId="0" fontId="0" fillId="0" borderId="53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7" xfId="0" applyNumberFormat="1" applyBorder="1" applyAlignment="1">
      <alignment vertical="center" shrinkToFit="1"/>
    </xf>
    <xf numFmtId="0" fontId="1" fillId="0" borderId="54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53" xfId="0" applyFont="1" applyFill="1" applyBorder="1" applyAlignment="1">
      <alignment horizontal="left" vertical="center" shrinkToFit="1"/>
    </xf>
    <xf numFmtId="0" fontId="0" fillId="0" borderId="55" xfId="0" applyFont="1" applyFill="1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0" fillId="0" borderId="51" xfId="0" applyFont="1" applyFill="1" applyBorder="1" applyAlignment="1">
      <alignment shrinkToFit="1"/>
    </xf>
    <xf numFmtId="0" fontId="1" fillId="0" borderId="52" xfId="0" applyNumberFormat="1" applyFont="1" applyFill="1" applyBorder="1" applyAlignment="1">
      <alignment horizontal="center"/>
    </xf>
    <xf numFmtId="0" fontId="1" fillId="0" borderId="57" xfId="0" applyNumberFormat="1" applyFont="1" applyFill="1" applyBorder="1" applyAlignment="1">
      <alignment horizontal="center"/>
    </xf>
    <xf numFmtId="0" fontId="1" fillId="0" borderId="58" xfId="0" applyNumberFormat="1" applyFont="1" applyFill="1" applyBorder="1" applyAlignment="1">
      <alignment horizontal="center"/>
    </xf>
    <xf numFmtId="0" fontId="1" fillId="0" borderId="59" xfId="0" applyNumberFormat="1" applyFont="1" applyFill="1" applyBorder="1" applyAlignment="1">
      <alignment/>
    </xf>
    <xf numFmtId="0" fontId="1" fillId="0" borderId="60" xfId="0" applyNumberFormat="1" applyFont="1" applyFill="1" applyBorder="1" applyAlignment="1">
      <alignment/>
    </xf>
    <xf numFmtId="0" fontId="0" fillId="0" borderId="60" xfId="0" applyFont="1" applyFill="1" applyBorder="1" applyAlignment="1">
      <alignment shrinkToFit="1"/>
    </xf>
    <xf numFmtId="0" fontId="1" fillId="0" borderId="61" xfId="0" applyNumberFormat="1" applyFont="1" applyFill="1" applyBorder="1" applyAlignment="1">
      <alignment horizontal="center"/>
    </xf>
    <xf numFmtId="0" fontId="1" fillId="0" borderId="62" xfId="0" applyNumberFormat="1" applyFont="1" applyFill="1" applyBorder="1" applyAlignment="1">
      <alignment horizontal="center"/>
    </xf>
    <xf numFmtId="0" fontId="1" fillId="0" borderId="59" xfId="0" applyNumberFormat="1" applyFont="1" applyFill="1" applyBorder="1" applyAlignment="1">
      <alignment horizontal="center"/>
    </xf>
    <xf numFmtId="0" fontId="1" fillId="0" borderId="63" xfId="0" applyNumberFormat="1" applyFont="1" applyFill="1" applyBorder="1" applyAlignment="1">
      <alignment horizontal="center"/>
    </xf>
    <xf numFmtId="0" fontId="1" fillId="0" borderId="58" xfId="0" applyNumberFormat="1" applyFont="1" applyFill="1" applyBorder="1" applyAlignment="1">
      <alignment/>
    </xf>
    <xf numFmtId="0" fontId="1" fillId="0" borderId="6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64" xfId="0" applyNumberFormat="1" applyFont="1" applyFill="1" applyBorder="1" applyAlignment="1">
      <alignment horizontal="center"/>
    </xf>
    <xf numFmtId="0" fontId="1" fillId="0" borderId="64" xfId="0" applyNumberFormat="1" applyFont="1" applyFill="1" applyBorder="1" applyAlignment="1">
      <alignment/>
    </xf>
    <xf numFmtId="0" fontId="1" fillId="0" borderId="65" xfId="0" applyNumberFormat="1" applyFont="1" applyFill="1" applyBorder="1" applyAlignment="1">
      <alignment/>
    </xf>
    <xf numFmtId="0" fontId="1" fillId="0" borderId="66" xfId="0" applyNumberFormat="1" applyFont="1" applyFill="1" applyBorder="1" applyAlignment="1">
      <alignment/>
    </xf>
    <xf numFmtId="0" fontId="1" fillId="0" borderId="67" xfId="0" applyNumberFormat="1" applyFont="1" applyFill="1" applyBorder="1" applyAlignment="1">
      <alignment horizontal="center"/>
    </xf>
    <xf numFmtId="0" fontId="0" fillId="0" borderId="65" xfId="0" applyFont="1" applyFill="1" applyBorder="1" applyAlignment="1">
      <alignment shrinkToFit="1"/>
    </xf>
    <xf numFmtId="0" fontId="1" fillId="0" borderId="68" xfId="0" applyNumberFormat="1" applyFont="1" applyFill="1" applyBorder="1" applyAlignment="1">
      <alignment horizontal="center"/>
    </xf>
    <xf numFmtId="0" fontId="1" fillId="0" borderId="68" xfId="0" applyNumberFormat="1" applyFont="1" applyFill="1" applyBorder="1" applyAlignment="1">
      <alignment/>
    </xf>
    <xf numFmtId="0" fontId="1" fillId="0" borderId="69" xfId="0" applyNumberFormat="1" applyFont="1" applyFill="1" applyBorder="1" applyAlignment="1">
      <alignment/>
    </xf>
    <xf numFmtId="0" fontId="0" fillId="0" borderId="64" xfId="0" applyBorder="1" applyAlignment="1">
      <alignment horizontal="left" vertical="center" shrinkToFit="1"/>
    </xf>
    <xf numFmtId="0" fontId="0" fillId="0" borderId="64" xfId="0" applyNumberFormat="1" applyFont="1" applyFill="1" applyBorder="1" applyAlignment="1">
      <alignment horizontal="left" vertical="center" shrinkToFit="1"/>
    </xf>
    <xf numFmtId="0" fontId="0" fillId="0" borderId="64" xfId="0" applyNumberFormat="1" applyBorder="1" applyAlignment="1">
      <alignment horizontal="left" vertical="center" shrinkToFit="1"/>
    </xf>
    <xf numFmtId="0" fontId="0" fillId="0" borderId="64" xfId="0" applyFont="1" applyFill="1" applyBorder="1" applyAlignment="1">
      <alignment horizontal="left" vertical="center" shrinkToFit="1"/>
    </xf>
    <xf numFmtId="0" fontId="0" fillId="0" borderId="64" xfId="0" applyFill="1" applyBorder="1" applyAlignment="1">
      <alignment horizontal="left" vertical="center" shrinkToFit="1"/>
    </xf>
    <xf numFmtId="0" fontId="1" fillId="0" borderId="70" xfId="0" applyNumberFormat="1" applyFont="1" applyFill="1" applyBorder="1" applyAlignment="1">
      <alignment shrinkToFit="1"/>
    </xf>
    <xf numFmtId="0" fontId="1" fillId="0" borderId="71" xfId="0" applyNumberFormat="1" applyFont="1" applyFill="1" applyBorder="1" applyAlignment="1">
      <alignment shrinkToFit="1"/>
    </xf>
    <xf numFmtId="0" fontId="1" fillId="0" borderId="72" xfId="0" applyNumberFormat="1" applyFont="1" applyFill="1" applyBorder="1" applyAlignment="1">
      <alignment horizontal="center"/>
    </xf>
    <xf numFmtId="0" fontId="1" fillId="0" borderId="73" xfId="0" applyNumberFormat="1" applyFont="1" applyFill="1" applyBorder="1" applyAlignment="1">
      <alignment horizontal="center" vertical="center" shrinkToFit="1"/>
    </xf>
    <xf numFmtId="0" fontId="1" fillId="0" borderId="70" xfId="0" applyNumberFormat="1" applyFont="1" applyFill="1" applyBorder="1" applyAlignment="1">
      <alignment horizontal="center" vertical="center" shrinkToFit="1"/>
    </xf>
    <xf numFmtId="0" fontId="0" fillId="0" borderId="74" xfId="0" applyBorder="1" applyAlignment="1">
      <alignment vertical="center" shrinkToFit="1"/>
    </xf>
    <xf numFmtId="0" fontId="0" fillId="0" borderId="74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1" fillId="0" borderId="75" xfId="0" applyNumberFormat="1" applyFont="1" applyFill="1" applyBorder="1" applyAlignment="1">
      <alignment horizontal="center"/>
    </xf>
    <xf numFmtId="0" fontId="0" fillId="0" borderId="75" xfId="0" applyBorder="1" applyAlignment="1">
      <alignment vertical="center" shrinkToFit="1"/>
    </xf>
    <xf numFmtId="0" fontId="1" fillId="0" borderId="76" xfId="0" applyNumberFormat="1" applyFont="1" applyFill="1" applyBorder="1" applyAlignment="1">
      <alignment/>
    </xf>
    <xf numFmtId="0" fontId="0" fillId="0" borderId="76" xfId="0" applyFont="1" applyFill="1" applyBorder="1" applyAlignment="1">
      <alignment shrinkToFit="1"/>
    </xf>
    <xf numFmtId="0" fontId="1" fillId="0" borderId="77" xfId="0" applyNumberFormat="1" applyFont="1" applyFill="1" applyBorder="1" applyAlignment="1">
      <alignment horizontal="center"/>
    </xf>
    <xf numFmtId="0" fontId="1" fillId="0" borderId="78" xfId="0" applyNumberFormat="1" applyFont="1" applyFill="1" applyBorder="1" applyAlignment="1">
      <alignment horizontal="center"/>
    </xf>
    <xf numFmtId="0" fontId="1" fillId="0" borderId="76" xfId="0" applyNumberFormat="1" applyFont="1" applyFill="1" applyBorder="1" applyAlignment="1">
      <alignment horizontal="center"/>
    </xf>
    <xf numFmtId="0" fontId="1" fillId="0" borderId="79" xfId="0" applyNumberFormat="1" applyFont="1" applyFill="1" applyBorder="1" applyAlignment="1">
      <alignment horizontal="center"/>
    </xf>
    <xf numFmtId="0" fontId="1" fillId="0" borderId="80" xfId="0" applyNumberFormat="1" applyFont="1" applyFill="1" applyBorder="1" applyAlignment="1">
      <alignment horizontal="center"/>
    </xf>
    <xf numFmtId="0" fontId="1" fillId="0" borderId="81" xfId="0" applyNumberFormat="1" applyFont="1" applyFill="1" applyBorder="1" applyAlignment="1">
      <alignment horizontal="center" shrinkToFit="1"/>
    </xf>
    <xf numFmtId="0" fontId="1" fillId="0" borderId="82" xfId="0" applyNumberFormat="1" applyFont="1" applyFill="1" applyBorder="1" applyAlignment="1">
      <alignment shrinkToFit="1"/>
    </xf>
    <xf numFmtId="0" fontId="0" fillId="0" borderId="80" xfId="0" applyNumberFormat="1" applyFont="1" applyFill="1" applyBorder="1" applyAlignment="1">
      <alignment horizontal="center" shrinkToFit="1"/>
    </xf>
    <xf numFmtId="0" fontId="1" fillId="0" borderId="83" xfId="0" applyNumberFormat="1" applyFont="1" applyFill="1" applyBorder="1" applyAlignment="1">
      <alignment/>
    </xf>
    <xf numFmtId="0" fontId="1" fillId="0" borderId="84" xfId="0" applyNumberFormat="1" applyFont="1" applyFill="1" applyBorder="1" applyAlignment="1">
      <alignment horizontal="center"/>
    </xf>
    <xf numFmtId="0" fontId="1" fillId="0" borderId="82" xfId="0" applyNumberFormat="1" applyFont="1" applyFill="1" applyBorder="1" applyAlignment="1">
      <alignment horizontal="center"/>
    </xf>
    <xf numFmtId="0" fontId="1" fillId="0" borderId="85" xfId="0" applyNumberFormat="1" applyFont="1" applyFill="1" applyBorder="1" applyAlignment="1">
      <alignment horizontal="center"/>
    </xf>
    <xf numFmtId="0" fontId="1" fillId="0" borderId="86" xfId="0" applyNumberFormat="1" applyFont="1" applyFill="1" applyBorder="1" applyAlignment="1">
      <alignment horizontal="center"/>
    </xf>
    <xf numFmtId="0" fontId="1" fillId="0" borderId="87" xfId="0" applyNumberFormat="1" applyFont="1" applyFill="1" applyBorder="1" applyAlignment="1">
      <alignment horizontal="center"/>
    </xf>
    <xf numFmtId="0" fontId="1" fillId="0" borderId="88" xfId="0" applyNumberFormat="1" applyFont="1" applyFill="1" applyBorder="1" applyAlignment="1">
      <alignment horizontal="center" shrinkToFit="1"/>
    </xf>
    <xf numFmtId="0" fontId="1" fillId="0" borderId="89" xfId="0" applyNumberFormat="1" applyFont="1" applyFill="1" applyBorder="1" applyAlignment="1">
      <alignment shrinkToFit="1"/>
    </xf>
    <xf numFmtId="0" fontId="0" fillId="0" borderId="87" xfId="0" applyNumberFormat="1" applyFont="1" applyFill="1" applyBorder="1" applyAlignment="1">
      <alignment horizontal="center" shrinkToFit="1"/>
    </xf>
    <xf numFmtId="0" fontId="1" fillId="0" borderId="90" xfId="0" applyNumberFormat="1" applyFont="1" applyFill="1" applyBorder="1" applyAlignment="1">
      <alignment/>
    </xf>
    <xf numFmtId="0" fontId="1" fillId="0" borderId="91" xfId="0" applyNumberFormat="1" applyFont="1" applyFill="1" applyBorder="1" applyAlignment="1">
      <alignment horizontal="center"/>
    </xf>
    <xf numFmtId="0" fontId="1" fillId="0" borderId="92" xfId="0" applyNumberFormat="1" applyFont="1" applyFill="1" applyBorder="1" applyAlignment="1">
      <alignment horizontal="center"/>
    </xf>
    <xf numFmtId="0" fontId="1" fillId="0" borderId="93" xfId="0" applyNumberFormat="1" applyFont="1" applyFill="1" applyBorder="1" applyAlignment="1">
      <alignment horizontal="center"/>
    </xf>
    <xf numFmtId="0" fontId="1" fillId="0" borderId="94" xfId="0" applyNumberFormat="1" applyFont="1" applyFill="1" applyBorder="1" applyAlignment="1">
      <alignment horizontal="center"/>
    </xf>
    <xf numFmtId="0" fontId="5" fillId="0" borderId="95" xfId="0" applyNumberFormat="1" applyFont="1" applyFill="1" applyBorder="1" applyAlignment="1">
      <alignment horizontal="center" shrinkToFit="1"/>
    </xf>
    <xf numFmtId="9" fontId="5" fillId="0" borderId="23" xfId="0" applyNumberFormat="1" applyFont="1" applyFill="1" applyBorder="1" applyAlignment="1">
      <alignment horizontal="center" shrinkToFit="1"/>
    </xf>
    <xf numFmtId="0" fontId="1" fillId="0" borderId="96" xfId="0" applyNumberFormat="1" applyFont="1" applyFill="1" applyBorder="1" applyAlignment="1">
      <alignment horizontal="center" shrinkToFit="1"/>
    </xf>
    <xf numFmtId="0" fontId="1" fillId="0" borderId="97" xfId="0" applyNumberFormat="1" applyFont="1" applyFill="1" applyBorder="1" applyAlignment="1">
      <alignment horizontal="center" shrinkToFit="1"/>
    </xf>
    <xf numFmtId="0" fontId="1" fillId="0" borderId="98" xfId="0" applyNumberFormat="1" applyFont="1" applyFill="1" applyBorder="1" applyAlignment="1">
      <alignment horizont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99" xfId="0" applyNumberFormat="1" applyFont="1" applyFill="1" applyBorder="1" applyAlignment="1">
      <alignment horizontal="center" shrinkToFit="1"/>
    </xf>
    <xf numFmtId="0" fontId="0" fillId="0" borderId="23" xfId="0" applyNumberFormat="1" applyFont="1" applyFill="1" applyBorder="1" applyAlignment="1">
      <alignment horizont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42" xfId="0" applyNumberFormat="1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82" xfId="0" applyNumberFormat="1" applyFont="1" applyFill="1" applyBorder="1" applyAlignment="1">
      <alignment horizontal="center" shrinkToFit="1"/>
    </xf>
    <xf numFmtId="0" fontId="0" fillId="0" borderId="92" xfId="0" applyNumberFormat="1" applyFont="1" applyFill="1" applyBorder="1" applyAlignment="1">
      <alignment horizontal="center" shrinkToFit="1"/>
    </xf>
    <xf numFmtId="0" fontId="1" fillId="0" borderId="58" xfId="0" applyNumberFormat="1" applyFont="1" applyFill="1" applyBorder="1" applyAlignment="1">
      <alignment horizontal="center" shrinkToFit="1"/>
    </xf>
    <xf numFmtId="0" fontId="1" fillId="0" borderId="75" xfId="0" applyNumberFormat="1" applyFont="1" applyFill="1" applyBorder="1" applyAlignment="1">
      <alignment horizontal="center" shrinkToFit="1"/>
    </xf>
    <xf numFmtId="0" fontId="0" fillId="0" borderId="99" xfId="0" applyNumberFormat="1" applyFont="1" applyFill="1" applyBorder="1" applyAlignment="1">
      <alignment horizontal="center" vertical="center" shrinkToFit="1"/>
    </xf>
    <xf numFmtId="0" fontId="0" fillId="0" borderId="23" xfId="0" applyNumberFormat="1" applyFont="1" applyFill="1" applyBorder="1" applyAlignment="1">
      <alignment horizontal="center" vertical="center" shrinkToFit="1"/>
    </xf>
    <xf numFmtId="0" fontId="0" fillId="0" borderId="42" xfId="0" applyNumberFormat="1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2" xfId="0" applyNumberFormat="1" applyFont="1" applyBorder="1" applyAlignment="1">
      <alignment horizontal="center" vertical="center" shrinkToFit="1"/>
    </xf>
    <xf numFmtId="0" fontId="0" fillId="0" borderId="39" xfId="0" applyNumberFormat="1" applyFont="1" applyFill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2" xfId="0" applyNumberFormat="1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101" xfId="0" applyNumberFormat="1" applyFont="1" applyBorder="1" applyAlignment="1">
      <alignment horizontal="center" vertical="center" shrinkToFit="1"/>
    </xf>
    <xf numFmtId="0" fontId="0" fillId="0" borderId="101" xfId="0" applyNumberFormat="1" applyFont="1" applyFill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1" xfId="0" applyFont="1" applyFill="1" applyBorder="1" applyAlignment="1">
      <alignment horizontal="center" vertical="center" shrinkToFit="1"/>
    </xf>
    <xf numFmtId="0" fontId="0" fillId="0" borderId="49" xfId="0" applyNumberFormat="1" applyFont="1" applyFill="1" applyBorder="1" applyAlignment="1">
      <alignment horizontal="center" vertical="center" shrinkToFit="1"/>
    </xf>
    <xf numFmtId="0" fontId="0" fillId="0" borderId="44" xfId="0" applyNumberFormat="1" applyFont="1" applyFill="1" applyBorder="1" applyAlignment="1">
      <alignment horizontal="center" vertical="center" shrinkToFit="1"/>
    </xf>
    <xf numFmtId="0" fontId="0" fillId="0" borderId="102" xfId="0" applyNumberFormat="1" applyFont="1" applyFill="1" applyBorder="1" applyAlignment="1">
      <alignment horizontal="center" vertical="center" shrinkToFit="1"/>
    </xf>
    <xf numFmtId="0" fontId="0" fillId="0" borderId="103" xfId="0" applyNumberFormat="1" applyFont="1" applyFill="1" applyBorder="1" applyAlignment="1">
      <alignment horizontal="center" vertical="center" shrinkToFit="1"/>
    </xf>
    <xf numFmtId="0" fontId="1" fillId="0" borderId="104" xfId="0" applyNumberFormat="1" applyFont="1" applyFill="1" applyBorder="1" applyAlignment="1">
      <alignment shrinkToFit="1"/>
    </xf>
    <xf numFmtId="0" fontId="1" fillId="0" borderId="105" xfId="0" applyNumberFormat="1" applyFont="1" applyFill="1" applyBorder="1" applyAlignment="1">
      <alignment shrinkToFit="1"/>
    </xf>
    <xf numFmtId="0" fontId="0" fillId="0" borderId="54" xfId="0" applyNumberFormat="1" applyFont="1" applyBorder="1" applyAlignment="1">
      <alignment horizontal="center" vertical="center" shrinkToFit="1"/>
    </xf>
    <xf numFmtId="0" fontId="0" fillId="0" borderId="54" xfId="0" applyNumberFormat="1" applyFont="1" applyFill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64" xfId="0" applyNumberFormat="1" applyFont="1" applyBorder="1" applyAlignment="1">
      <alignment horizontal="center" vertical="center" shrinkToFit="1"/>
    </xf>
    <xf numFmtId="0" fontId="0" fillId="0" borderId="64" xfId="0" applyNumberFormat="1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106" xfId="0" applyNumberFormat="1" applyFont="1" applyFill="1" applyBorder="1" applyAlignment="1">
      <alignment horizontal="center" vertical="center" shrinkToFit="1"/>
    </xf>
    <xf numFmtId="0" fontId="0" fillId="0" borderId="107" xfId="0" applyNumberFormat="1" applyFont="1" applyFill="1" applyBorder="1" applyAlignment="1">
      <alignment horizontal="center" vertical="center" shrinkToFit="1"/>
    </xf>
    <xf numFmtId="0" fontId="1" fillId="0" borderId="108" xfId="0" applyNumberFormat="1" applyFont="1" applyFill="1" applyBorder="1" applyAlignment="1">
      <alignment horizontal="center" shrinkToFit="1"/>
    </xf>
    <xf numFmtId="0" fontId="1" fillId="0" borderId="109" xfId="0" applyNumberFormat="1" applyFont="1" applyFill="1" applyBorder="1" applyAlignment="1">
      <alignment horizontal="center" shrinkToFit="1"/>
    </xf>
    <xf numFmtId="0" fontId="0" fillId="0" borderId="110" xfId="0" applyFont="1" applyBorder="1" applyAlignment="1">
      <alignment horizontal="center" vertical="center" shrinkToFit="1"/>
    </xf>
    <xf numFmtId="0" fontId="1" fillId="0" borderId="87" xfId="0" applyNumberFormat="1" applyFont="1" applyFill="1" applyBorder="1" applyAlignment="1">
      <alignment shrinkToFit="1"/>
    </xf>
    <xf numFmtId="0" fontId="0" fillId="0" borderId="37" xfId="0" applyNumberFormat="1" applyFill="1" applyBorder="1" applyAlignment="1">
      <alignment horizontal="left" vertical="center" shrinkToFit="1"/>
    </xf>
    <xf numFmtId="0" fontId="0" fillId="0" borderId="42" xfId="0" applyNumberFormat="1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0" fillId="0" borderId="42" xfId="0" applyFill="1" applyBorder="1" applyAlignment="1">
      <alignment horizontal="left" vertical="center" shrinkToFit="1"/>
    </xf>
    <xf numFmtId="0" fontId="0" fillId="0" borderId="36" xfId="0" applyNumberFormat="1" applyFill="1" applyBorder="1" applyAlignment="1">
      <alignment horizontal="left" vertical="center" shrinkToFit="1"/>
    </xf>
    <xf numFmtId="0" fontId="0" fillId="0" borderId="36" xfId="0" applyFill="1" applyBorder="1" applyAlignment="1">
      <alignment horizontal="left" vertical="center" shrinkToFit="1"/>
    </xf>
    <xf numFmtId="0" fontId="0" fillId="0" borderId="64" xfId="0" applyNumberFormat="1" applyFill="1" applyBorder="1" applyAlignment="1">
      <alignment horizontal="left" vertical="center" shrinkToFit="1"/>
    </xf>
    <xf numFmtId="0" fontId="1" fillId="0" borderId="64" xfId="0" applyNumberFormat="1" applyFont="1" applyFill="1" applyBorder="1" applyAlignment="1">
      <alignment horizontal="center" shrinkToFit="1"/>
    </xf>
    <xf numFmtId="0" fontId="1" fillId="0" borderId="48" xfId="0" applyNumberFormat="1" applyFont="1" applyFill="1" applyBorder="1" applyAlignment="1">
      <alignment horizontal="center" shrinkToFit="1"/>
    </xf>
    <xf numFmtId="0" fontId="0" fillId="0" borderId="56" xfId="0" applyFill="1" applyBorder="1" applyAlignment="1">
      <alignment horizontal="left" vertical="center" shrinkToFit="1"/>
    </xf>
    <xf numFmtId="0" fontId="0" fillId="0" borderId="39" xfId="0" applyNumberFormat="1" applyFont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102" xfId="0" applyNumberFormat="1" applyFont="1" applyFill="1" applyBorder="1" applyAlignment="1">
      <alignment horizontal="center" shrinkToFit="1"/>
    </xf>
    <xf numFmtId="0" fontId="0" fillId="0" borderId="103" xfId="0" applyNumberFormat="1" applyFont="1" applyFill="1" applyBorder="1" applyAlignment="1">
      <alignment horizontal="center" shrinkToFit="1"/>
    </xf>
    <xf numFmtId="0" fontId="0" fillId="2" borderId="0" xfId="0" applyFont="1" applyFill="1" applyAlignment="1">
      <alignment shrinkToFit="1"/>
    </xf>
    <xf numFmtId="0" fontId="0" fillId="0" borderId="111" xfId="0" applyNumberFormat="1" applyFont="1" applyBorder="1" applyAlignment="1">
      <alignment horizontal="center" vertical="center" shrinkToFit="1"/>
    </xf>
    <xf numFmtId="0" fontId="0" fillId="3" borderId="39" xfId="0" applyFont="1" applyFill="1" applyBorder="1" applyAlignment="1">
      <alignment shrinkToFit="1"/>
    </xf>
    <xf numFmtId="0" fontId="0" fillId="0" borderId="58" xfId="0" applyNumberFormat="1" applyFont="1" applyFill="1" applyBorder="1" applyAlignment="1">
      <alignment horizontal="left" vertical="center" shrinkToFit="1"/>
    </xf>
    <xf numFmtId="0" fontId="1" fillId="0" borderId="64" xfId="0" applyNumberFormat="1" applyFont="1" applyFill="1" applyBorder="1" applyAlignment="1">
      <alignment horizontal="center" shrinkToFit="1"/>
    </xf>
    <xf numFmtId="0" fontId="1" fillId="0" borderId="37" xfId="0" applyNumberFormat="1" applyFont="1" applyFill="1" applyBorder="1" applyAlignment="1">
      <alignment horizontal="center" shrinkToFit="1"/>
    </xf>
    <xf numFmtId="0" fontId="0" fillId="0" borderId="58" xfId="0" applyNumberFormat="1" applyFill="1" applyBorder="1" applyAlignment="1">
      <alignment horizontal="left" vertical="center" shrinkToFit="1"/>
    </xf>
    <xf numFmtId="0" fontId="0" fillId="0" borderId="58" xfId="0" applyFill="1" applyBorder="1" applyAlignment="1">
      <alignment horizontal="left" vertical="center" shrinkToFit="1"/>
    </xf>
    <xf numFmtId="0" fontId="0" fillId="0" borderId="58" xfId="0" applyFont="1" applyFill="1" applyBorder="1" applyAlignment="1">
      <alignment horizontal="left" vertical="center" shrinkToFit="1"/>
    </xf>
    <xf numFmtId="0" fontId="1" fillId="0" borderId="55" xfId="0" applyNumberFormat="1" applyFont="1" applyFill="1" applyBorder="1" applyAlignment="1">
      <alignment horizontal="center" shrinkToFit="1"/>
    </xf>
    <xf numFmtId="0" fontId="0" fillId="0" borderId="112" xfId="0" applyFill="1" applyBorder="1" applyAlignment="1">
      <alignment horizontal="left" vertical="center" shrinkToFit="1"/>
    </xf>
    <xf numFmtId="0" fontId="0" fillId="0" borderId="64" xfId="0" applyNumberFormat="1" applyBorder="1" applyAlignment="1">
      <alignment horizontal="left" vertical="center" shrinkToFit="1"/>
    </xf>
    <xf numFmtId="0" fontId="0" fillId="0" borderId="48" xfId="0" applyNumberFormat="1" applyBorder="1" applyAlignment="1">
      <alignment horizontal="left" vertical="center" shrinkToFit="1"/>
    </xf>
    <xf numFmtId="0" fontId="0" fillId="0" borderId="111" xfId="0" applyNumberFormat="1" applyFont="1" applyFill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111" xfId="0" applyFont="1" applyFill="1" applyBorder="1" applyAlignment="1">
      <alignment horizontal="center" vertical="center" shrinkToFit="1"/>
    </xf>
    <xf numFmtId="0" fontId="0" fillId="0" borderId="64" xfId="0" applyNumberFormat="1" applyFont="1" applyBorder="1" applyAlignment="1">
      <alignment horizontal="center" vertical="center" shrinkToFit="1"/>
    </xf>
    <xf numFmtId="0" fontId="0" fillId="0" borderId="113" xfId="0" applyNumberFormat="1" applyFont="1" applyBorder="1" applyAlignment="1">
      <alignment horizontal="center" vertical="center" shrinkToFit="1"/>
    </xf>
    <xf numFmtId="0" fontId="0" fillId="0" borderId="63" xfId="0" applyNumberFormat="1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101" xfId="0" applyNumberFormat="1" applyFont="1" applyBorder="1" applyAlignment="1">
      <alignment horizontal="center" vertical="center" shrinkToFit="1"/>
    </xf>
    <xf numFmtId="0" fontId="0" fillId="0" borderId="49" xfId="0" applyNumberFormat="1" applyFont="1" applyBorder="1" applyAlignment="1">
      <alignment horizontal="center" vertical="center" shrinkToFit="1"/>
    </xf>
    <xf numFmtId="0" fontId="1" fillId="0" borderId="42" xfId="0" applyNumberFormat="1" applyFont="1" applyFill="1" applyBorder="1" applyAlignment="1">
      <alignment horizontal="center" shrinkToFit="1"/>
    </xf>
    <xf numFmtId="0" fontId="0" fillId="0" borderId="55" xfId="0" applyNumberFormat="1" applyFont="1" applyFill="1" applyBorder="1" applyAlignment="1">
      <alignment horizontal="left" vertical="center" shrinkToFit="1"/>
    </xf>
    <xf numFmtId="0" fontId="0" fillId="0" borderId="101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3" borderId="38" xfId="0" applyFont="1" applyFill="1" applyBorder="1" applyAlignment="1">
      <alignment shrinkToFit="1"/>
    </xf>
    <xf numFmtId="0" fontId="0" fillId="0" borderId="74" xfId="0" applyNumberFormat="1" applyBorder="1" applyAlignment="1">
      <alignment vertical="center" shrinkToFit="1"/>
    </xf>
    <xf numFmtId="0" fontId="0" fillId="0" borderId="74" xfId="0" applyNumberFormat="1" applyFont="1" applyBorder="1" applyAlignment="1">
      <alignment horizontal="center" vertical="center" shrinkToFit="1"/>
    </xf>
    <xf numFmtId="0" fontId="0" fillId="0" borderId="36" xfId="0" applyNumberFormat="1" applyFont="1" applyBorder="1" applyAlignment="1">
      <alignment horizontal="left" vertical="center" shrinkToFit="1"/>
    </xf>
    <xf numFmtId="0" fontId="0" fillId="0" borderId="55" xfId="0" applyNumberFormat="1" applyFont="1" applyFill="1" applyBorder="1" applyAlignment="1">
      <alignment horizontal="center" vertical="center" shrinkToFit="1"/>
    </xf>
    <xf numFmtId="0" fontId="0" fillId="0" borderId="114" xfId="0" applyNumberFormat="1" applyFont="1" applyFill="1" applyBorder="1" applyAlignment="1">
      <alignment horizontal="center" vertical="center" shrinkToFit="1"/>
    </xf>
    <xf numFmtId="0" fontId="1" fillId="0" borderId="55" xfId="0" applyNumberFormat="1" applyFont="1" applyFill="1" applyBorder="1" applyAlignment="1">
      <alignment horizontal="center" shrinkToFit="1"/>
    </xf>
    <xf numFmtId="0" fontId="0" fillId="0" borderId="113" xfId="0" applyNumberFormat="1" applyFont="1" applyFill="1" applyBorder="1" applyAlignment="1">
      <alignment horizontal="center" vertical="center" shrinkToFit="1"/>
    </xf>
    <xf numFmtId="0" fontId="1" fillId="0" borderId="115" xfId="0" applyNumberFormat="1" applyFont="1" applyFill="1" applyBorder="1" applyAlignment="1">
      <alignment horizontal="center"/>
    </xf>
    <xf numFmtId="0" fontId="0" fillId="0" borderId="115" xfId="0" applyFill="1" applyBorder="1" applyAlignment="1">
      <alignment horizontal="left" vertical="center" shrinkToFit="1"/>
    </xf>
    <xf numFmtId="0" fontId="0" fillId="0" borderId="116" xfId="0" applyFont="1" applyBorder="1" applyAlignment="1">
      <alignment horizontal="center" vertical="center" shrinkToFit="1"/>
    </xf>
    <xf numFmtId="0" fontId="0" fillId="0" borderId="117" xfId="0" applyFont="1" applyBorder="1" applyAlignment="1">
      <alignment horizontal="center" vertical="center" shrinkToFit="1"/>
    </xf>
    <xf numFmtId="0" fontId="1" fillId="0" borderId="118" xfId="0" applyNumberFormat="1" applyFont="1" applyFill="1" applyBorder="1" applyAlignment="1">
      <alignment/>
    </xf>
    <xf numFmtId="0" fontId="1" fillId="0" borderId="119" xfId="0" applyNumberFormat="1" applyFont="1" applyFill="1" applyBorder="1" applyAlignment="1">
      <alignment/>
    </xf>
    <xf numFmtId="0" fontId="0" fillId="0" borderId="119" xfId="0" applyFont="1" applyFill="1" applyBorder="1" applyAlignment="1">
      <alignment shrinkToFit="1"/>
    </xf>
    <xf numFmtId="0" fontId="1" fillId="0" borderId="120" xfId="0" applyNumberFormat="1" applyFont="1" applyFill="1" applyBorder="1" applyAlignment="1">
      <alignment horizontal="center"/>
    </xf>
    <xf numFmtId="0" fontId="1" fillId="0" borderId="121" xfId="0" applyNumberFormat="1" applyFont="1" applyFill="1" applyBorder="1" applyAlignment="1">
      <alignment horizontal="center"/>
    </xf>
    <xf numFmtId="0" fontId="1" fillId="0" borderId="118" xfId="0" applyNumberFormat="1" applyFont="1" applyFill="1" applyBorder="1" applyAlignment="1">
      <alignment horizontal="center"/>
    </xf>
    <xf numFmtId="0" fontId="1" fillId="0" borderId="117" xfId="0" applyNumberFormat="1" applyFont="1" applyFill="1" applyBorder="1" applyAlignment="1">
      <alignment horizontal="center"/>
    </xf>
    <xf numFmtId="0" fontId="1" fillId="0" borderId="115" xfId="0" applyNumberFormat="1" applyFont="1" applyFill="1" applyBorder="1" applyAlignment="1">
      <alignment/>
    </xf>
    <xf numFmtId="0" fontId="1" fillId="0" borderId="120" xfId="0" applyNumberFormat="1" applyFont="1" applyFill="1" applyBorder="1" applyAlignment="1">
      <alignment/>
    </xf>
    <xf numFmtId="0" fontId="0" fillId="0" borderId="49" xfId="0" applyNumberFormat="1" applyFont="1" applyFill="1" applyBorder="1" applyAlignment="1">
      <alignment horizontal="center" vertical="center" shrinkToFit="1"/>
    </xf>
    <xf numFmtId="0" fontId="0" fillId="0" borderId="122" xfId="0" applyNumberFormat="1" applyFont="1" applyFill="1" applyBorder="1" applyAlignment="1">
      <alignment horizontal="left" vertical="center" shrinkToFit="1"/>
    </xf>
    <xf numFmtId="0" fontId="0" fillId="0" borderId="122" xfId="0" applyNumberFormat="1" applyFont="1" applyFill="1" applyBorder="1" applyAlignment="1">
      <alignment horizontal="center" vertical="center" shrinkToFit="1"/>
    </xf>
    <xf numFmtId="0" fontId="0" fillId="0" borderId="117" xfId="0" applyNumberFormat="1" applyFont="1" applyFill="1" applyBorder="1" applyAlignment="1">
      <alignment horizontal="center" vertical="center" shrinkToFit="1"/>
    </xf>
    <xf numFmtId="0" fontId="7" fillId="0" borderId="118" xfId="0" applyNumberFormat="1" applyFont="1" applyFill="1" applyBorder="1" applyAlignment="1">
      <alignment/>
    </xf>
    <xf numFmtId="0" fontId="1" fillId="0" borderId="63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8"/>
  <sheetViews>
    <sheetView zoomScale="70" zoomScaleNormal="70" zoomScaleSheetLayoutView="75" workbookViewId="0" topLeftCell="A1">
      <pane xSplit="6" ySplit="3" topLeftCell="G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G106" sqref="G106"/>
    </sheetView>
  </sheetViews>
  <sheetFormatPr defaultColWidth="9.00390625" defaultRowHeight="20.25" customHeight="1"/>
  <cols>
    <col min="1" max="1" width="8.375" style="49" customWidth="1"/>
    <col min="2" max="2" width="6.00390625" style="49" bestFit="1" customWidth="1"/>
    <col min="3" max="4" width="4.75390625" style="49" customWidth="1"/>
    <col min="5" max="5" width="16.75390625" style="49" hidden="1" customWidth="1"/>
    <col min="6" max="6" width="11.00390625" style="59" customWidth="1"/>
    <col min="7" max="7" width="14.875" style="60" customWidth="1"/>
    <col min="8" max="8" width="5.875" style="60" customWidth="1"/>
    <col min="9" max="10" width="7.125" style="49" customWidth="1"/>
    <col min="11" max="11" width="4.875" style="55" customWidth="1"/>
    <col min="12" max="27" width="4.875" style="49" customWidth="1"/>
    <col min="28" max="29" width="4.875" style="49" hidden="1" customWidth="1"/>
    <col min="30" max="30" width="4.875" style="49" customWidth="1"/>
    <col min="31" max="31" width="8.50390625" style="55" hidden="1" customWidth="1"/>
    <col min="32" max="32" width="0" style="49" hidden="1" customWidth="1"/>
    <col min="33" max="16384" width="9.00390625" style="49" customWidth="1"/>
  </cols>
  <sheetData>
    <row r="1" spans="1:30" ht="20.25" customHeight="1">
      <c r="A1" s="3" t="s">
        <v>418</v>
      </c>
      <c r="B1" s="4" t="s">
        <v>83</v>
      </c>
      <c r="C1" s="3"/>
      <c r="D1" s="4"/>
      <c r="E1" s="4"/>
      <c r="F1" s="113"/>
      <c r="G1" s="61"/>
      <c r="H1" s="61"/>
      <c r="I1" s="6"/>
      <c r="J1" s="6"/>
      <c r="K1" s="5"/>
      <c r="L1" s="7" t="s">
        <v>9</v>
      </c>
      <c r="M1" s="5"/>
      <c r="N1" s="8"/>
      <c r="O1" s="8"/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6"/>
      <c r="AB1" s="8"/>
      <c r="AC1" s="6"/>
      <c r="AD1" s="6"/>
    </row>
    <row r="2" spans="1:32" ht="20.25" customHeight="1">
      <c r="A2" s="9" t="s">
        <v>82</v>
      </c>
      <c r="B2" s="9" t="s">
        <v>84</v>
      </c>
      <c r="C2" s="9" t="s">
        <v>0</v>
      </c>
      <c r="D2" s="9" t="s">
        <v>84</v>
      </c>
      <c r="E2" s="10" t="s">
        <v>602</v>
      </c>
      <c r="F2" s="56" t="s">
        <v>603</v>
      </c>
      <c r="G2" s="50" t="s">
        <v>604</v>
      </c>
      <c r="H2" s="195" t="s">
        <v>84</v>
      </c>
      <c r="I2" s="11" t="s">
        <v>3</v>
      </c>
      <c r="J2" s="12" t="s">
        <v>605</v>
      </c>
      <c r="K2" s="13" t="s">
        <v>606</v>
      </c>
      <c r="L2" s="14">
        <v>1</v>
      </c>
      <c r="M2" s="15">
        <v>2</v>
      </c>
      <c r="N2" s="15">
        <v>3</v>
      </c>
      <c r="O2" s="15">
        <v>4</v>
      </c>
      <c r="P2" s="15">
        <v>5</v>
      </c>
      <c r="Q2" s="15">
        <v>6</v>
      </c>
      <c r="R2" s="15">
        <v>7</v>
      </c>
      <c r="S2" s="15">
        <v>8</v>
      </c>
      <c r="T2" s="15">
        <v>9</v>
      </c>
      <c r="U2" s="15">
        <v>10</v>
      </c>
      <c r="V2" s="15">
        <v>11</v>
      </c>
      <c r="W2" s="15">
        <v>12</v>
      </c>
      <c r="X2" s="15">
        <v>13</v>
      </c>
      <c r="Y2" s="16" t="s">
        <v>607</v>
      </c>
      <c r="Z2" s="14" t="s">
        <v>1</v>
      </c>
      <c r="AA2" s="51"/>
      <c r="AB2" s="15" t="s">
        <v>2</v>
      </c>
      <c r="AC2" s="52"/>
      <c r="AD2" s="17" t="s">
        <v>608</v>
      </c>
      <c r="AF2" s="49" t="s">
        <v>609</v>
      </c>
    </row>
    <row r="3" spans="1:32" ht="20.25" customHeight="1" thickBot="1">
      <c r="A3" s="18"/>
      <c r="B3" s="18"/>
      <c r="C3" s="18"/>
      <c r="D3" s="18"/>
      <c r="E3" s="241"/>
      <c r="F3" s="57"/>
      <c r="G3" s="53"/>
      <c r="H3" s="196"/>
      <c r="I3" s="54"/>
      <c r="J3" s="19" t="s">
        <v>5</v>
      </c>
      <c r="K3" s="192" t="s">
        <v>23</v>
      </c>
      <c r="L3" s="21" t="s">
        <v>24</v>
      </c>
      <c r="M3" s="22" t="s">
        <v>16</v>
      </c>
      <c r="N3" s="22" t="s">
        <v>419</v>
      </c>
      <c r="O3" s="22" t="s">
        <v>25</v>
      </c>
      <c r="P3" s="22" t="s">
        <v>25</v>
      </c>
      <c r="Q3" s="22" t="s">
        <v>25</v>
      </c>
      <c r="R3" s="22" t="s">
        <v>16</v>
      </c>
      <c r="S3" s="22" t="s">
        <v>16</v>
      </c>
      <c r="T3" s="22" t="s">
        <v>38</v>
      </c>
      <c r="U3" s="22" t="s">
        <v>15</v>
      </c>
      <c r="V3" s="22" t="s">
        <v>38</v>
      </c>
      <c r="W3" s="22" t="s">
        <v>38</v>
      </c>
      <c r="X3" s="22" t="s">
        <v>15</v>
      </c>
      <c r="Y3" s="23" t="s">
        <v>4</v>
      </c>
      <c r="Z3" s="24" t="s">
        <v>419</v>
      </c>
      <c r="AA3" s="24" t="s">
        <v>22</v>
      </c>
      <c r="AB3" s="25"/>
      <c r="AC3" s="26" t="s">
        <v>22</v>
      </c>
      <c r="AD3" s="27" t="s">
        <v>4</v>
      </c>
      <c r="AF3" s="49" t="s">
        <v>416</v>
      </c>
    </row>
    <row r="4" spans="1:30" ht="20.25" customHeight="1" hidden="1">
      <c r="A4" s="28"/>
      <c r="B4" s="28"/>
      <c r="C4" s="28"/>
      <c r="D4" s="28"/>
      <c r="E4" s="228"/>
      <c r="F4" s="58" t="s">
        <v>6</v>
      </c>
      <c r="G4" s="225">
        <f>COUNTA(F$61:F85)</f>
        <v>15</v>
      </c>
      <c r="H4" s="208"/>
      <c r="I4" s="30"/>
      <c r="J4" s="31" t="s">
        <v>8</v>
      </c>
      <c r="K4" s="193"/>
      <c r="L4" s="190">
        <f>COUNTIF(L$61:L85,L$3)</f>
        <v>10</v>
      </c>
      <c r="M4" s="34">
        <f>COUNTIF(M$61:M85,M$3)</f>
        <v>14</v>
      </c>
      <c r="N4" s="34">
        <f>COUNTIF(N$61:N85,N$3)</f>
        <v>7</v>
      </c>
      <c r="O4" s="34">
        <f>COUNTIF(O$61:O85,O$3)</f>
        <v>5</v>
      </c>
      <c r="P4" s="34">
        <f>COUNTIF(P$61:P85,P$3)</f>
        <v>8</v>
      </c>
      <c r="Q4" s="34">
        <f>COUNTIF(Q$61:Q85,Q$3)</f>
        <v>6</v>
      </c>
      <c r="R4" s="34">
        <f>COUNTIF(R$61:R85,R$3)</f>
        <v>14</v>
      </c>
      <c r="S4" s="34">
        <f>COUNTIF(S$61:S85,S$3)</f>
        <v>14</v>
      </c>
      <c r="T4" s="34">
        <f>COUNTIF(T$61:T85,T$3)</f>
        <v>3</v>
      </c>
      <c r="U4" s="34">
        <f>COUNTIF(U$61:U85,U$3)</f>
        <v>12</v>
      </c>
      <c r="V4" s="34">
        <f>COUNTIF(V$61:V85,V$3)</f>
        <v>9</v>
      </c>
      <c r="W4" s="34">
        <f>COUNTIF(W$61:W85,W$3)</f>
        <v>1</v>
      </c>
      <c r="X4" s="34">
        <f>COUNTIF(X$61:X85,X$3)</f>
        <v>9</v>
      </c>
      <c r="Y4" s="47"/>
      <c r="Z4" s="35">
        <f>COUNTIF(Z$61:Z85,Z$3)</f>
        <v>4</v>
      </c>
      <c r="AA4" s="1"/>
      <c r="AB4" s="35">
        <f>COUNTIF(AB$61:AB85,AB$3)</f>
        <v>0</v>
      </c>
      <c r="AC4" s="1"/>
      <c r="AD4" s="37"/>
    </row>
    <row r="5" spans="1:30" ht="20.25" customHeight="1" hidden="1" thickBot="1">
      <c r="A5" s="38"/>
      <c r="B5" s="38"/>
      <c r="C5" s="38"/>
      <c r="D5" s="38"/>
      <c r="E5" s="227"/>
      <c r="F5" s="57"/>
      <c r="G5" s="226"/>
      <c r="H5" s="209"/>
      <c r="I5" s="40"/>
      <c r="J5" s="41" t="s">
        <v>20</v>
      </c>
      <c r="K5" s="194"/>
      <c r="L5" s="191">
        <f aca="true" t="shared" si="0" ref="L5:X5">L$4/$G$87</f>
        <v>2</v>
      </c>
      <c r="M5" s="44">
        <f t="shared" si="0"/>
        <v>2.8</v>
      </c>
      <c r="N5" s="44">
        <f t="shared" si="0"/>
        <v>1.4</v>
      </c>
      <c r="O5" s="44">
        <f t="shared" si="0"/>
        <v>1</v>
      </c>
      <c r="P5" s="44">
        <f t="shared" si="0"/>
        <v>1.6</v>
      </c>
      <c r="Q5" s="44">
        <f t="shared" si="0"/>
        <v>1.2</v>
      </c>
      <c r="R5" s="44">
        <f t="shared" si="0"/>
        <v>2.8</v>
      </c>
      <c r="S5" s="44">
        <f t="shared" si="0"/>
        <v>2.8</v>
      </c>
      <c r="T5" s="44">
        <f t="shared" si="0"/>
        <v>0.6</v>
      </c>
      <c r="U5" s="44">
        <f t="shared" si="0"/>
        <v>2.4</v>
      </c>
      <c r="V5" s="44">
        <f t="shared" si="0"/>
        <v>1.8</v>
      </c>
      <c r="W5" s="44">
        <f t="shared" si="0"/>
        <v>0.2</v>
      </c>
      <c r="X5" s="44">
        <f t="shared" si="0"/>
        <v>1.8</v>
      </c>
      <c r="Y5" s="48"/>
      <c r="Z5" s="44">
        <f>Z$4/$G$87</f>
        <v>0.8</v>
      </c>
      <c r="AA5" s="2"/>
      <c r="AB5" s="45">
        <f>ROUNDUP((AB$4/$G$87)*100,1)</f>
        <v>0</v>
      </c>
      <c r="AC5" s="2"/>
      <c r="AD5" s="46"/>
    </row>
    <row r="6" spans="1:31" ht="20.25" customHeight="1">
      <c r="A6" s="73">
        <v>1</v>
      </c>
      <c r="B6" s="73"/>
      <c r="C6" s="73">
        <v>1</v>
      </c>
      <c r="D6" s="73"/>
      <c r="E6" s="154" t="s">
        <v>494</v>
      </c>
      <c r="F6" s="154" t="s">
        <v>165</v>
      </c>
      <c r="G6" s="235" t="s">
        <v>233</v>
      </c>
      <c r="H6" s="222"/>
      <c r="I6" s="77">
        <f>IF(L6="","",Y6+AD6)</f>
        <v>13</v>
      </c>
      <c r="J6" s="78">
        <f>AA6+AC6</f>
        <v>6</v>
      </c>
      <c r="K6" s="79"/>
      <c r="L6" s="80" t="s">
        <v>47</v>
      </c>
      <c r="M6" s="81" t="s">
        <v>45</v>
      </c>
      <c r="N6" s="81" t="s">
        <v>49</v>
      </c>
      <c r="O6" s="81" t="s">
        <v>44</v>
      </c>
      <c r="P6" s="81" t="s">
        <v>44</v>
      </c>
      <c r="Q6" s="81" t="s">
        <v>48</v>
      </c>
      <c r="R6" s="81" t="s">
        <v>45</v>
      </c>
      <c r="S6" s="81" t="s">
        <v>45</v>
      </c>
      <c r="T6" s="81" t="s">
        <v>48</v>
      </c>
      <c r="U6" s="81" t="s">
        <v>46</v>
      </c>
      <c r="V6" s="81" t="s">
        <v>48</v>
      </c>
      <c r="W6" s="81" t="s">
        <v>48</v>
      </c>
      <c r="X6" s="81" t="s">
        <v>46</v>
      </c>
      <c r="Y6" s="82">
        <f>SUM(COUNTIF(L6,L$3),COUNTIF(M6,M$3),COUNTIF(N6,N$3),COUNTIF(O6,O$3),COUNTIF(P6,P$3),COUNTIF(Q6,Q$3),COUNTIF(R6,R$3),COUNTIF(S6,S$3),COUNTIF(T6,T$3),COUNTIF(U6,U$3),COUNTIF(V6,V$3),COUNTIF(W6,W$3),COUNTIF(X6,X$3))</f>
        <v>12</v>
      </c>
      <c r="Z6" s="83" t="s">
        <v>49</v>
      </c>
      <c r="AA6" s="84">
        <v>6</v>
      </c>
      <c r="AB6" s="73"/>
      <c r="AC6" s="84"/>
      <c r="AD6" s="85">
        <f>IF(Z6="","",SUM(COUNTIF(Z6,Z$3),COUNTIF(AB6,AB$3)))</f>
        <v>1</v>
      </c>
      <c r="AE6" s="55">
        <v>186</v>
      </c>
    </row>
    <row r="7" spans="1:31" ht="20.25" customHeight="1">
      <c r="A7" s="73"/>
      <c r="B7" s="73"/>
      <c r="C7" s="73">
        <v>11</v>
      </c>
      <c r="D7" s="73"/>
      <c r="E7" s="248" t="s">
        <v>635</v>
      </c>
      <c r="F7" s="153" t="s">
        <v>141</v>
      </c>
      <c r="G7" s="233" t="s">
        <v>233</v>
      </c>
      <c r="H7" s="219"/>
      <c r="I7" s="77">
        <f>IF(L7="","",Y7+AD7)</f>
        <v>12</v>
      </c>
      <c r="J7" s="78">
        <f>AA7+AC7</f>
        <v>34</v>
      </c>
      <c r="K7" s="79"/>
      <c r="L7" s="80" t="s">
        <v>47</v>
      </c>
      <c r="M7" s="81" t="s">
        <v>45</v>
      </c>
      <c r="N7" s="81" t="s">
        <v>49</v>
      </c>
      <c r="O7" s="81" t="s">
        <v>44</v>
      </c>
      <c r="P7" s="81" t="s">
        <v>44</v>
      </c>
      <c r="Q7" s="81" t="s">
        <v>48</v>
      </c>
      <c r="R7" s="81" t="s">
        <v>45</v>
      </c>
      <c r="S7" s="81" t="s">
        <v>45</v>
      </c>
      <c r="T7" s="81" t="s">
        <v>48</v>
      </c>
      <c r="U7" s="81" t="s">
        <v>46</v>
      </c>
      <c r="V7" s="81" t="s">
        <v>48</v>
      </c>
      <c r="W7" s="81" t="s">
        <v>44</v>
      </c>
      <c r="X7" s="81" t="s">
        <v>46</v>
      </c>
      <c r="Y7" s="82">
        <f>SUM(COUNTIF(L7,L$3),COUNTIF(M7,M$3),COUNTIF(N7,N$3),COUNTIF(O7,O$3),COUNTIF(P7,P$3),COUNTIF(Q7,Q$3),COUNTIF(R7,R$3),COUNTIF(S7,S$3),COUNTIF(T7,T$3),COUNTIF(U7,U$3),COUNTIF(V7,V$3),COUNTIF(W7,W$3),COUNTIF(X7,X$3))</f>
        <v>11</v>
      </c>
      <c r="Z7" s="83" t="s">
        <v>49</v>
      </c>
      <c r="AA7" s="84">
        <v>34</v>
      </c>
      <c r="AB7" s="73"/>
      <c r="AC7" s="84"/>
      <c r="AD7" s="85">
        <f>IF(Z7="","",SUM(COUNTIF(Z7,Z$3),COUNTIF(AB7,AB$3)))</f>
        <v>1</v>
      </c>
      <c r="AE7" s="55">
        <v>161</v>
      </c>
    </row>
    <row r="8" spans="1:31" ht="20.25" customHeight="1">
      <c r="A8" s="73"/>
      <c r="B8" s="73"/>
      <c r="C8" s="73">
        <v>13</v>
      </c>
      <c r="D8" s="131"/>
      <c r="E8" s="154" t="s">
        <v>636</v>
      </c>
      <c r="F8" s="154" t="s">
        <v>167</v>
      </c>
      <c r="G8" s="235" t="s">
        <v>233</v>
      </c>
      <c r="H8" s="222"/>
      <c r="I8" s="77">
        <f>IF(L8="","",Y8+AD8)</f>
        <v>11</v>
      </c>
      <c r="J8" s="78">
        <f>AA8+AC8</f>
        <v>22</v>
      </c>
      <c r="K8" s="79"/>
      <c r="L8" s="80" t="s">
        <v>46</v>
      </c>
      <c r="M8" s="81" t="s">
        <v>45</v>
      </c>
      <c r="N8" s="81" t="s">
        <v>48</v>
      </c>
      <c r="O8" s="81" t="s">
        <v>44</v>
      </c>
      <c r="P8" s="81" t="s">
        <v>44</v>
      </c>
      <c r="Q8" s="81" t="s">
        <v>44</v>
      </c>
      <c r="R8" s="81" t="s">
        <v>45</v>
      </c>
      <c r="S8" s="81" t="s">
        <v>45</v>
      </c>
      <c r="T8" s="81" t="s">
        <v>48</v>
      </c>
      <c r="U8" s="81" t="s">
        <v>46</v>
      </c>
      <c r="V8" s="81" t="s">
        <v>48</v>
      </c>
      <c r="W8" s="81" t="s">
        <v>44</v>
      </c>
      <c r="X8" s="81" t="s">
        <v>46</v>
      </c>
      <c r="Y8" s="82">
        <f>SUM(COUNTIF(L8,L$3),COUNTIF(M8,M$3),COUNTIF(N8,N$3),COUNTIF(O8,O$3),COUNTIF(P8,P$3),COUNTIF(Q8,Q$3),COUNTIF(R8,R$3),COUNTIF(S8,S$3),COUNTIF(T8,T$3),COUNTIF(U8,U$3),COUNTIF(V8,V$3),COUNTIF(W8,W$3),COUNTIF(X8,X$3))</f>
        <v>10</v>
      </c>
      <c r="Z8" s="83" t="s">
        <v>49</v>
      </c>
      <c r="AA8" s="84">
        <v>22</v>
      </c>
      <c r="AB8" s="73"/>
      <c r="AC8" s="84"/>
      <c r="AD8" s="85">
        <f>IF(Z8="","",SUM(COUNTIF(Z8,Z$3),COUNTIF(AB8,AB$3)))</f>
        <v>1</v>
      </c>
      <c r="AE8" s="55">
        <v>258</v>
      </c>
    </row>
    <row r="9" spans="1:30" ht="20.25" customHeight="1">
      <c r="A9" s="73"/>
      <c r="B9" s="73"/>
      <c r="C9" s="73"/>
      <c r="D9" s="73"/>
      <c r="E9" s="75"/>
      <c r="F9" s="75"/>
      <c r="G9" s="287"/>
      <c r="H9" s="210"/>
      <c r="I9" s="110">
        <f>SUM(I6:I8)</f>
        <v>36</v>
      </c>
      <c r="J9" s="110">
        <f>SUM(J6:J8)</f>
        <v>62</v>
      </c>
      <c r="K9" s="79"/>
      <c r="L9" s="80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2"/>
      <c r="Z9" s="83"/>
      <c r="AA9" s="84"/>
      <c r="AB9" s="73"/>
      <c r="AC9" s="84"/>
      <c r="AD9" s="85"/>
    </row>
    <row r="10" spans="1:30" ht="20.25" customHeight="1">
      <c r="A10" s="73"/>
      <c r="B10" s="73"/>
      <c r="C10" s="73"/>
      <c r="D10" s="73"/>
      <c r="E10" s="75"/>
      <c r="F10" s="75"/>
      <c r="G10" s="287"/>
      <c r="H10" s="210"/>
      <c r="I10" s="77"/>
      <c r="J10" s="78"/>
      <c r="K10" s="79"/>
      <c r="L10" s="80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2"/>
      <c r="Z10" s="83"/>
      <c r="AA10" s="84"/>
      <c r="AB10" s="73"/>
      <c r="AC10" s="84"/>
      <c r="AD10" s="85"/>
    </row>
    <row r="11" spans="1:31" ht="20.25" customHeight="1">
      <c r="A11" s="73">
        <v>2</v>
      </c>
      <c r="B11" s="73"/>
      <c r="C11" s="73">
        <v>2</v>
      </c>
      <c r="D11" s="73"/>
      <c r="E11" s="124" t="s">
        <v>624</v>
      </c>
      <c r="F11" s="124" t="s">
        <v>204</v>
      </c>
      <c r="G11" s="232" t="s">
        <v>237</v>
      </c>
      <c r="H11" s="211"/>
      <c r="I11" s="77">
        <f>IF(L11="","",Y11+AD11)</f>
        <v>13</v>
      </c>
      <c r="J11" s="78">
        <f>AA11+AC11</f>
        <v>22</v>
      </c>
      <c r="K11" s="79"/>
      <c r="L11" s="80" t="s">
        <v>607</v>
      </c>
      <c r="M11" s="81" t="s">
        <v>625</v>
      </c>
      <c r="N11" s="81" t="s">
        <v>626</v>
      </c>
      <c r="O11" s="81" t="s">
        <v>627</v>
      </c>
      <c r="P11" s="81" t="s">
        <v>627</v>
      </c>
      <c r="Q11" s="81" t="s">
        <v>628</v>
      </c>
      <c r="R11" s="81" t="s">
        <v>625</v>
      </c>
      <c r="S11" s="81" t="s">
        <v>625</v>
      </c>
      <c r="T11" s="81" t="s">
        <v>628</v>
      </c>
      <c r="U11" s="81" t="s">
        <v>629</v>
      </c>
      <c r="V11" s="81" t="s">
        <v>628</v>
      </c>
      <c r="W11" s="81" t="s">
        <v>628</v>
      </c>
      <c r="X11" s="81" t="s">
        <v>629</v>
      </c>
      <c r="Y11" s="82">
        <f>SUM(COUNTIF(L11,L$3),COUNTIF(M11,M$3),COUNTIF(N11,N$3),COUNTIF(O11,O$3),COUNTIF(P11,P$3),COUNTIF(Q11,Q$3),COUNTIF(R11,R$3),COUNTIF(S11,S$3),COUNTIF(T11,T$3),COUNTIF(U11,U$3),COUNTIF(V11,V$3),COUNTIF(W11,W$3),COUNTIF(X11,X$3))</f>
        <v>12</v>
      </c>
      <c r="Z11" s="83" t="s">
        <v>626</v>
      </c>
      <c r="AA11" s="84">
        <v>22</v>
      </c>
      <c r="AB11" s="73"/>
      <c r="AC11" s="84"/>
      <c r="AD11" s="85">
        <f>IF(Z11="","",SUM(COUNTIF(Z11,Z$3),COUNTIF(AB11,AB$3)))</f>
        <v>1</v>
      </c>
      <c r="AE11" s="55">
        <v>172</v>
      </c>
    </row>
    <row r="12" spans="1:32" ht="20.25" customHeight="1">
      <c r="A12" s="73"/>
      <c r="B12" s="73"/>
      <c r="C12" s="73">
        <v>16</v>
      </c>
      <c r="D12" s="73"/>
      <c r="E12" s="251" t="s">
        <v>630</v>
      </c>
      <c r="F12" s="127" t="s">
        <v>799</v>
      </c>
      <c r="G12" s="240" t="s">
        <v>237</v>
      </c>
      <c r="H12" s="201"/>
      <c r="I12" s="77">
        <f>IF(L12="","",Y12+AD12)</f>
        <v>11</v>
      </c>
      <c r="J12" s="78">
        <f>AA12+AC12</f>
        <v>100</v>
      </c>
      <c r="K12" s="79"/>
      <c r="L12" s="80" t="s">
        <v>607</v>
      </c>
      <c r="M12" s="81" t="s">
        <v>625</v>
      </c>
      <c r="N12" s="81" t="s">
        <v>626</v>
      </c>
      <c r="O12" s="81" t="s">
        <v>627</v>
      </c>
      <c r="P12" s="81" t="s">
        <v>627</v>
      </c>
      <c r="Q12" s="81" t="s">
        <v>607</v>
      </c>
      <c r="R12" s="81" t="s">
        <v>625</v>
      </c>
      <c r="S12" s="81" t="s">
        <v>625</v>
      </c>
      <c r="T12" s="81" t="s">
        <v>628</v>
      </c>
      <c r="U12" s="81" t="s">
        <v>629</v>
      </c>
      <c r="V12" s="81" t="s">
        <v>628</v>
      </c>
      <c r="W12" s="81" t="s">
        <v>627</v>
      </c>
      <c r="X12" s="81" t="s">
        <v>629</v>
      </c>
      <c r="Y12" s="82">
        <f>SUM(COUNTIF(L12,L$3),COUNTIF(M12,M$3),COUNTIF(N12,N$3),COUNTIF(O12,O$3),COUNTIF(P12,P$3),COUNTIF(Q12,Q$3),COUNTIF(R12,R$3),COUNTIF(S12,S$3),COUNTIF(T12,T$3),COUNTIF(U12,U$3),COUNTIF(V12,V$3),COUNTIF(W12,W$3),COUNTIF(X12,X$3))</f>
        <v>11</v>
      </c>
      <c r="Z12" s="83" t="s">
        <v>607</v>
      </c>
      <c r="AA12" s="84">
        <v>100</v>
      </c>
      <c r="AB12" s="73"/>
      <c r="AC12" s="84"/>
      <c r="AD12" s="85">
        <f>IF(Z12="","",SUM(COUNTIF(Z12,Z$3),COUNTIF(AB12,AB$3)))</f>
        <v>0</v>
      </c>
      <c r="AE12" s="55">
        <v>236</v>
      </c>
      <c r="AF12" s="49">
        <v>40</v>
      </c>
    </row>
    <row r="13" spans="1:31" ht="20.25" customHeight="1">
      <c r="A13" s="73"/>
      <c r="B13" s="73"/>
      <c r="C13" s="73">
        <v>26</v>
      </c>
      <c r="D13" s="73"/>
      <c r="E13" s="265" t="s">
        <v>631</v>
      </c>
      <c r="F13" s="279" t="s">
        <v>801</v>
      </c>
      <c r="G13" s="286" t="s">
        <v>237</v>
      </c>
      <c r="H13" s="210"/>
      <c r="I13" s="77">
        <f>IF(L13="","",Y13+AD13)</f>
        <v>10</v>
      </c>
      <c r="J13" s="78">
        <f>AA13+AC13</f>
        <v>53</v>
      </c>
      <c r="K13" s="79"/>
      <c r="L13" s="80" t="s">
        <v>607</v>
      </c>
      <c r="M13" s="81" t="s">
        <v>625</v>
      </c>
      <c r="N13" s="81" t="s">
        <v>628</v>
      </c>
      <c r="O13" s="81" t="s">
        <v>627</v>
      </c>
      <c r="P13" s="81" t="s">
        <v>628</v>
      </c>
      <c r="Q13" s="81" t="s">
        <v>607</v>
      </c>
      <c r="R13" s="81" t="s">
        <v>625</v>
      </c>
      <c r="S13" s="81" t="s">
        <v>625</v>
      </c>
      <c r="T13" s="81" t="s">
        <v>628</v>
      </c>
      <c r="U13" s="81" t="s">
        <v>629</v>
      </c>
      <c r="V13" s="81" t="s">
        <v>628</v>
      </c>
      <c r="W13" s="81" t="s">
        <v>627</v>
      </c>
      <c r="X13" s="81" t="s">
        <v>629</v>
      </c>
      <c r="Y13" s="82">
        <f>SUM(COUNTIF(L13,L$3),COUNTIF(M13,M$3),COUNTIF(N13,N$3),COUNTIF(O13,O$3),COUNTIF(P13,P$3),COUNTIF(Q13,Q$3),COUNTIF(R13,R$3),COUNTIF(S13,S$3),COUNTIF(T13,T$3),COUNTIF(U13,U$3),COUNTIF(V13,V$3),COUNTIF(W13,W$3),COUNTIF(X13,X$3))</f>
        <v>9</v>
      </c>
      <c r="Z13" s="83" t="s">
        <v>626</v>
      </c>
      <c r="AA13" s="84">
        <v>53</v>
      </c>
      <c r="AB13" s="73"/>
      <c r="AC13" s="84"/>
      <c r="AD13" s="85">
        <f>IF(Z13="","",SUM(COUNTIF(Z13,Z$3),COUNTIF(AB13,AB$3)))</f>
        <v>1</v>
      </c>
      <c r="AE13" s="55">
        <v>285</v>
      </c>
    </row>
    <row r="14" spans="1:30" ht="20.25" customHeight="1">
      <c r="A14" s="73"/>
      <c r="B14" s="73"/>
      <c r="C14" s="73"/>
      <c r="D14" s="73"/>
      <c r="E14" s="75"/>
      <c r="F14" s="75"/>
      <c r="G14" s="287"/>
      <c r="H14" s="210"/>
      <c r="I14" s="110">
        <f>SUM(I11:I13)</f>
        <v>34</v>
      </c>
      <c r="J14" s="110">
        <f>SUM(J11:J13)</f>
        <v>175</v>
      </c>
      <c r="K14" s="79"/>
      <c r="L14" s="80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2"/>
      <c r="Z14" s="83"/>
      <c r="AA14" s="84"/>
      <c r="AB14" s="73"/>
      <c r="AC14" s="84"/>
      <c r="AD14" s="85"/>
    </row>
    <row r="15" spans="1:30" ht="20.25" customHeight="1">
      <c r="A15" s="73"/>
      <c r="B15" s="73"/>
      <c r="C15" s="73"/>
      <c r="D15" s="73"/>
      <c r="E15" s="75"/>
      <c r="F15" s="75"/>
      <c r="G15" s="287"/>
      <c r="H15" s="210"/>
      <c r="I15" s="77"/>
      <c r="J15" s="78"/>
      <c r="K15" s="79"/>
      <c r="L15" s="80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2"/>
      <c r="Z15" s="83"/>
      <c r="AA15" s="84"/>
      <c r="AB15" s="73"/>
      <c r="AC15" s="84"/>
      <c r="AD15" s="85"/>
    </row>
    <row r="16" spans="1:31" ht="20.25" customHeight="1">
      <c r="A16" s="73">
        <v>3</v>
      </c>
      <c r="B16" s="73">
        <v>1</v>
      </c>
      <c r="C16" s="73">
        <v>8</v>
      </c>
      <c r="D16" s="73">
        <v>2</v>
      </c>
      <c r="E16" s="124" t="s">
        <v>274</v>
      </c>
      <c r="F16" s="124" t="s">
        <v>212</v>
      </c>
      <c r="G16" s="232" t="s">
        <v>223</v>
      </c>
      <c r="H16" s="214" t="s">
        <v>423</v>
      </c>
      <c r="I16" s="77">
        <f>IF(L16="","",Y16+AD16)</f>
        <v>12</v>
      </c>
      <c r="J16" s="78">
        <f>AA16+AC16</f>
        <v>17</v>
      </c>
      <c r="K16" s="79"/>
      <c r="L16" s="80" t="s">
        <v>53</v>
      </c>
      <c r="M16" s="81" t="s">
        <v>51</v>
      </c>
      <c r="N16" s="81" t="s">
        <v>64</v>
      </c>
      <c r="O16" s="81" t="s">
        <v>50</v>
      </c>
      <c r="P16" s="81" t="s">
        <v>53</v>
      </c>
      <c r="Q16" s="81" t="s">
        <v>50</v>
      </c>
      <c r="R16" s="81" t="s">
        <v>51</v>
      </c>
      <c r="S16" s="81" t="s">
        <v>51</v>
      </c>
      <c r="T16" s="81" t="s">
        <v>54</v>
      </c>
      <c r="U16" s="81" t="s">
        <v>52</v>
      </c>
      <c r="V16" s="81" t="s">
        <v>54</v>
      </c>
      <c r="W16" s="81" t="s">
        <v>50</v>
      </c>
      <c r="X16" s="81" t="s">
        <v>52</v>
      </c>
      <c r="Y16" s="82">
        <f>SUM(COUNTIF(L16,L$3),COUNTIF(M16,M$3),COUNTIF(N16,N$3),COUNTIF(O16,O$3),COUNTIF(P16,P$3),COUNTIF(Q16,Q$3),COUNTIF(R16,R$3),COUNTIF(S16,S$3),COUNTIF(T16,T$3),COUNTIF(U16,U$3),COUNTIF(V16,V$3),COUNTIF(W16,W$3),COUNTIF(X16,X$3))</f>
        <v>11</v>
      </c>
      <c r="Z16" s="83" t="s">
        <v>64</v>
      </c>
      <c r="AA16" s="84">
        <v>17</v>
      </c>
      <c r="AB16" s="73"/>
      <c r="AC16" s="84"/>
      <c r="AD16" s="85">
        <f>IF(Z16="","",SUM(COUNTIF(Z16,Z$3),COUNTIF(AB16,AB$3)))</f>
        <v>1</v>
      </c>
      <c r="AE16" s="55">
        <v>235</v>
      </c>
    </row>
    <row r="17" spans="1:31" ht="20.25" customHeight="1">
      <c r="A17" s="73"/>
      <c r="B17" s="73"/>
      <c r="C17" s="73">
        <v>14</v>
      </c>
      <c r="D17" s="73">
        <v>4</v>
      </c>
      <c r="E17" s="74" t="s">
        <v>621</v>
      </c>
      <c r="F17" s="117" t="s">
        <v>383</v>
      </c>
      <c r="G17" s="229" t="s">
        <v>32</v>
      </c>
      <c r="H17" s="214" t="s">
        <v>423</v>
      </c>
      <c r="I17" s="77">
        <f>IF(L17="","",Y17+AD17)</f>
        <v>11</v>
      </c>
      <c r="J17" s="78">
        <f>AA17+AC17</f>
        <v>34</v>
      </c>
      <c r="K17" s="79"/>
      <c r="L17" s="80" t="s">
        <v>64</v>
      </c>
      <c r="M17" s="81" t="s">
        <v>51</v>
      </c>
      <c r="N17" s="81" t="s">
        <v>64</v>
      </c>
      <c r="O17" s="81" t="s">
        <v>50</v>
      </c>
      <c r="P17" s="81" t="s">
        <v>53</v>
      </c>
      <c r="Q17" s="81" t="s">
        <v>50</v>
      </c>
      <c r="R17" s="81" t="s">
        <v>51</v>
      </c>
      <c r="S17" s="81" t="s">
        <v>51</v>
      </c>
      <c r="T17" s="81" t="s">
        <v>53</v>
      </c>
      <c r="U17" s="81" t="s">
        <v>52</v>
      </c>
      <c r="V17" s="81" t="s">
        <v>54</v>
      </c>
      <c r="W17" s="81" t="s">
        <v>54</v>
      </c>
      <c r="X17" s="81" t="s">
        <v>52</v>
      </c>
      <c r="Y17" s="82">
        <f>SUM(COUNTIF(L17,L$3),COUNTIF(M17,M$3),COUNTIF(N17,N$3),COUNTIF(O17,O$3),COUNTIF(P17,P$3),COUNTIF(Q17,Q$3),COUNTIF(R17,R$3),COUNTIF(S17,S$3),COUNTIF(T17,T$3),COUNTIF(U17,U$3),COUNTIF(V17,V$3),COUNTIF(W17,W$3),COUNTIF(X17,X$3))</f>
        <v>10</v>
      </c>
      <c r="Z17" s="83" t="s">
        <v>64</v>
      </c>
      <c r="AA17" s="84">
        <v>34</v>
      </c>
      <c r="AB17" s="73"/>
      <c r="AC17" s="84"/>
      <c r="AD17" s="85">
        <f>IF(Z17="","",SUM(COUNTIF(Z17,Z$3),COUNTIF(AB17,AB$3)))</f>
        <v>1</v>
      </c>
      <c r="AE17" s="55">
        <v>271</v>
      </c>
    </row>
    <row r="18" spans="1:31" s="141" customFormat="1" ht="20.25" customHeight="1">
      <c r="A18" s="73"/>
      <c r="B18" s="73"/>
      <c r="C18" s="73">
        <v>23</v>
      </c>
      <c r="D18" s="73">
        <v>9</v>
      </c>
      <c r="E18" s="124" t="s">
        <v>272</v>
      </c>
      <c r="F18" s="124" t="s">
        <v>210</v>
      </c>
      <c r="G18" s="232" t="s">
        <v>223</v>
      </c>
      <c r="H18" s="218" t="s">
        <v>423</v>
      </c>
      <c r="I18" s="77">
        <f>IF(L18="","",Y18+AD18)</f>
        <v>10</v>
      </c>
      <c r="J18" s="78">
        <f>AA18+AC18</f>
        <v>21</v>
      </c>
      <c r="K18" s="79"/>
      <c r="L18" s="80" t="s">
        <v>53</v>
      </c>
      <c r="M18" s="81" t="s">
        <v>51</v>
      </c>
      <c r="N18" s="81" t="s">
        <v>54</v>
      </c>
      <c r="O18" s="81" t="s">
        <v>50</v>
      </c>
      <c r="P18" s="81" t="s">
        <v>53</v>
      </c>
      <c r="Q18" s="81" t="s">
        <v>50</v>
      </c>
      <c r="R18" s="81" t="s">
        <v>51</v>
      </c>
      <c r="S18" s="81" t="s">
        <v>51</v>
      </c>
      <c r="T18" s="81" t="s">
        <v>54</v>
      </c>
      <c r="U18" s="81" t="s">
        <v>52</v>
      </c>
      <c r="V18" s="81" t="s">
        <v>51</v>
      </c>
      <c r="W18" s="81" t="s">
        <v>50</v>
      </c>
      <c r="X18" s="81" t="s">
        <v>52</v>
      </c>
      <c r="Y18" s="82">
        <f>SUM(COUNTIF(L18,L$3),COUNTIF(M18,M$3),COUNTIF(N18,N$3),COUNTIF(O18,O$3),COUNTIF(P18,P$3),COUNTIF(Q18,Q$3),COUNTIF(R18,R$3),COUNTIF(S18,S$3),COUNTIF(T18,T$3),COUNTIF(U18,U$3),COUNTIF(V18,V$3),COUNTIF(W18,W$3),COUNTIF(X18,X$3))</f>
        <v>9</v>
      </c>
      <c r="Z18" s="83" t="s">
        <v>64</v>
      </c>
      <c r="AA18" s="84">
        <v>21</v>
      </c>
      <c r="AB18" s="73"/>
      <c r="AC18" s="84"/>
      <c r="AD18" s="85">
        <f>IF(Z18="","",SUM(COUNTIF(Z18,Z$3),COUNTIF(AB18,AB$3)))</f>
        <v>1</v>
      </c>
      <c r="AE18" s="55">
        <v>200</v>
      </c>
    </row>
    <row r="19" spans="1:30" ht="20.25" customHeight="1">
      <c r="A19" s="73"/>
      <c r="B19" s="73"/>
      <c r="C19" s="73"/>
      <c r="D19" s="73"/>
      <c r="E19" s="75"/>
      <c r="F19" s="75"/>
      <c r="G19" s="287"/>
      <c r="H19" s="210"/>
      <c r="I19" s="110">
        <f>SUM(I16:I18)</f>
        <v>33</v>
      </c>
      <c r="J19" s="110">
        <f>SUM(J16:J18)</f>
        <v>72</v>
      </c>
      <c r="K19" s="79"/>
      <c r="L19" s="8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2"/>
      <c r="Z19" s="83"/>
      <c r="AA19" s="84"/>
      <c r="AB19" s="73"/>
      <c r="AC19" s="84"/>
      <c r="AD19" s="85"/>
    </row>
    <row r="20" spans="1:30" ht="20.25" customHeight="1">
      <c r="A20" s="73"/>
      <c r="B20" s="73"/>
      <c r="C20" s="73"/>
      <c r="D20" s="73"/>
      <c r="E20" s="75"/>
      <c r="F20" s="75"/>
      <c r="G20" s="287"/>
      <c r="H20" s="210"/>
      <c r="I20" s="77"/>
      <c r="J20" s="78"/>
      <c r="K20" s="79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2"/>
      <c r="Z20" s="83"/>
      <c r="AA20" s="84"/>
      <c r="AB20" s="73"/>
      <c r="AC20" s="84"/>
      <c r="AD20" s="85"/>
    </row>
    <row r="21" spans="1:31" ht="20.25" customHeight="1">
      <c r="A21" s="73">
        <v>4</v>
      </c>
      <c r="B21" s="73">
        <v>2</v>
      </c>
      <c r="C21" s="73">
        <v>12</v>
      </c>
      <c r="D21" s="73">
        <v>3</v>
      </c>
      <c r="E21" s="266" t="s">
        <v>267</v>
      </c>
      <c r="F21" s="114" t="s">
        <v>106</v>
      </c>
      <c r="G21" s="76" t="s">
        <v>224</v>
      </c>
      <c r="H21" s="201" t="s">
        <v>424</v>
      </c>
      <c r="I21" s="77">
        <f>IF(L21="","",Y21+AD21)</f>
        <v>11</v>
      </c>
      <c r="J21" s="78">
        <f>AA21+AC21</f>
        <v>7</v>
      </c>
      <c r="K21" s="79"/>
      <c r="L21" s="80" t="s">
        <v>425</v>
      </c>
      <c r="M21" s="81" t="s">
        <v>426</v>
      </c>
      <c r="N21" s="81" t="s">
        <v>427</v>
      </c>
      <c r="O21" s="81" t="s">
        <v>428</v>
      </c>
      <c r="P21" s="81" t="s">
        <v>429</v>
      </c>
      <c r="Q21" s="81" t="s">
        <v>428</v>
      </c>
      <c r="R21" s="81" t="s">
        <v>426</v>
      </c>
      <c r="S21" s="81" t="s">
        <v>426</v>
      </c>
      <c r="T21" s="81" t="s">
        <v>430</v>
      </c>
      <c r="U21" s="81" t="s">
        <v>430</v>
      </c>
      <c r="V21" s="81" t="s">
        <v>429</v>
      </c>
      <c r="W21" s="81" t="s">
        <v>428</v>
      </c>
      <c r="X21" s="81" t="s">
        <v>430</v>
      </c>
      <c r="Y21" s="82">
        <f>SUM(COUNTIF(L21,L$3),COUNTIF(M21,M$3),COUNTIF(N21,N$3),COUNTIF(O21,O$3),COUNTIF(P21,P$3),COUNTIF(Q21,Q$3),COUNTIF(R21,R$3),COUNTIF(S21,S$3),COUNTIF(T21,T$3),COUNTIF(U21,U$3),COUNTIF(V21,V$3),COUNTIF(W21,W$3),COUNTIF(X21,X$3))</f>
        <v>10</v>
      </c>
      <c r="Z21" s="83" t="s">
        <v>427</v>
      </c>
      <c r="AA21" s="84">
        <v>7</v>
      </c>
      <c r="AB21" s="73"/>
      <c r="AC21" s="84"/>
      <c r="AD21" s="85">
        <f>IF(Z21="","",SUM(COUNTIF(Z21,Z$3),COUNTIF(AB21,AB$3)))</f>
        <v>1</v>
      </c>
      <c r="AE21" s="55">
        <v>246</v>
      </c>
    </row>
    <row r="22" spans="1:31" ht="20.25" customHeight="1">
      <c r="A22" s="73"/>
      <c r="B22" s="73"/>
      <c r="C22" s="73">
        <v>22</v>
      </c>
      <c r="D22" s="73">
        <v>8</v>
      </c>
      <c r="E22" s="245" t="s">
        <v>264</v>
      </c>
      <c r="F22" s="114" t="s">
        <v>101</v>
      </c>
      <c r="G22" s="231" t="s">
        <v>224</v>
      </c>
      <c r="H22" s="214" t="s">
        <v>424</v>
      </c>
      <c r="I22" s="77">
        <f>IF(L22="","",Y22+AD22)</f>
        <v>10</v>
      </c>
      <c r="J22" s="78">
        <f>AA22+AC22</f>
        <v>19</v>
      </c>
      <c r="K22" s="79"/>
      <c r="L22" s="80" t="s">
        <v>425</v>
      </c>
      <c r="M22" s="81" t="s">
        <v>426</v>
      </c>
      <c r="N22" s="81" t="s">
        <v>427</v>
      </c>
      <c r="O22" s="81" t="s">
        <v>429</v>
      </c>
      <c r="P22" s="81" t="s">
        <v>425</v>
      </c>
      <c r="Q22" s="81" t="s">
        <v>428</v>
      </c>
      <c r="R22" s="81" t="s">
        <v>426</v>
      </c>
      <c r="S22" s="81" t="s">
        <v>426</v>
      </c>
      <c r="T22" s="81" t="s">
        <v>429</v>
      </c>
      <c r="U22" s="81" t="s">
        <v>430</v>
      </c>
      <c r="V22" s="81" t="s">
        <v>429</v>
      </c>
      <c r="W22" s="81" t="s">
        <v>428</v>
      </c>
      <c r="X22" s="81" t="s">
        <v>429</v>
      </c>
      <c r="Y22" s="82">
        <f>SUM(COUNTIF(L22,L$3),COUNTIF(M22,M$3),COUNTIF(N22,N$3),COUNTIF(O22,O$3),COUNTIF(P22,P$3),COUNTIF(Q22,Q$3),COUNTIF(R22,R$3),COUNTIF(S22,S$3),COUNTIF(T22,T$3),COUNTIF(U22,U$3),COUNTIF(V22,V$3),COUNTIF(W22,W$3),COUNTIF(X22,X$3))</f>
        <v>9</v>
      </c>
      <c r="Z22" s="83" t="s">
        <v>427</v>
      </c>
      <c r="AA22" s="84">
        <v>19</v>
      </c>
      <c r="AB22" s="73"/>
      <c r="AC22" s="84"/>
      <c r="AD22" s="85">
        <f>IF(Z22="","",SUM(COUNTIF(Z22,Z$3),COUNTIF(AB22,AB$3)))</f>
        <v>1</v>
      </c>
      <c r="AE22" s="55">
        <v>260</v>
      </c>
    </row>
    <row r="23" spans="1:32" ht="20.25" customHeight="1">
      <c r="A23" s="73"/>
      <c r="B23" s="73"/>
      <c r="C23" s="73">
        <v>31</v>
      </c>
      <c r="D23" s="73">
        <v>10</v>
      </c>
      <c r="E23" s="278" t="s">
        <v>618</v>
      </c>
      <c r="F23" s="116" t="s">
        <v>400</v>
      </c>
      <c r="G23" s="229" t="s">
        <v>224</v>
      </c>
      <c r="H23" s="212" t="s">
        <v>424</v>
      </c>
      <c r="I23" s="77">
        <f>IF(L23="","",Y23+AD23)</f>
        <v>10</v>
      </c>
      <c r="J23" s="78">
        <f>AA23+AC23</f>
        <v>80</v>
      </c>
      <c r="K23" s="79"/>
      <c r="L23" s="80" t="s">
        <v>425</v>
      </c>
      <c r="M23" s="81" t="s">
        <v>426</v>
      </c>
      <c r="N23" s="81" t="s">
        <v>427</v>
      </c>
      <c r="O23" s="81" t="s">
        <v>428</v>
      </c>
      <c r="P23" s="81" t="s">
        <v>425</v>
      </c>
      <c r="Q23" s="81" t="s">
        <v>425</v>
      </c>
      <c r="R23" s="81" t="s">
        <v>426</v>
      </c>
      <c r="S23" s="81" t="s">
        <v>426</v>
      </c>
      <c r="T23" s="81" t="s">
        <v>429</v>
      </c>
      <c r="U23" s="81" t="s">
        <v>430</v>
      </c>
      <c r="V23" s="81" t="s">
        <v>429</v>
      </c>
      <c r="W23" s="81" t="s">
        <v>428</v>
      </c>
      <c r="X23" s="81" t="s">
        <v>430</v>
      </c>
      <c r="Y23" s="82">
        <f>SUM(COUNTIF(L23,L$3),COUNTIF(M23,M$3),COUNTIF(N23,N$3),COUNTIF(O23,O$3),COUNTIF(P23,P$3),COUNTIF(Q23,Q$3),COUNTIF(R23,R$3),COUNTIF(S23,S$3),COUNTIF(T23,T$3),COUNTIF(U23,U$3),COUNTIF(V23,V$3),COUNTIF(W23,W$3),COUNTIF(X23,X$3))</f>
        <v>10</v>
      </c>
      <c r="Z23" s="83" t="s">
        <v>428</v>
      </c>
      <c r="AA23" s="84">
        <v>80</v>
      </c>
      <c r="AB23" s="73"/>
      <c r="AC23" s="84"/>
      <c r="AD23" s="85">
        <f>IF(Z23="","",SUM(COUNTIF(Z23,Z$3),COUNTIF(AB23,AB$3)))</f>
        <v>0</v>
      </c>
      <c r="AE23" s="55">
        <v>293</v>
      </c>
      <c r="AF23" s="49">
        <v>20</v>
      </c>
    </row>
    <row r="24" spans="1:30" ht="20.25" customHeight="1">
      <c r="A24" s="73"/>
      <c r="B24" s="73"/>
      <c r="C24" s="73"/>
      <c r="D24" s="73"/>
      <c r="E24" s="75"/>
      <c r="F24" s="75"/>
      <c r="G24" s="287"/>
      <c r="H24" s="210"/>
      <c r="I24" s="110">
        <f>SUM(I21:I23)</f>
        <v>31</v>
      </c>
      <c r="J24" s="110">
        <f>SUM(J21:J23)</f>
        <v>106</v>
      </c>
      <c r="K24" s="79"/>
      <c r="L24" s="80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2"/>
      <c r="Z24" s="83"/>
      <c r="AA24" s="84"/>
      <c r="AB24" s="73"/>
      <c r="AC24" s="84"/>
      <c r="AD24" s="85"/>
    </row>
    <row r="25" spans="1:30" ht="20.25" customHeight="1">
      <c r="A25" s="73"/>
      <c r="B25" s="73"/>
      <c r="C25" s="73"/>
      <c r="D25" s="73"/>
      <c r="E25" s="75"/>
      <c r="F25" s="75"/>
      <c r="G25" s="287"/>
      <c r="H25" s="210"/>
      <c r="I25" s="77"/>
      <c r="J25" s="78"/>
      <c r="K25" s="79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2"/>
      <c r="Z25" s="83"/>
      <c r="AA25" s="84"/>
      <c r="AB25" s="73"/>
      <c r="AC25" s="84"/>
      <c r="AD25" s="85"/>
    </row>
    <row r="26" spans="1:31" ht="20.25" customHeight="1">
      <c r="A26" s="73">
        <v>5</v>
      </c>
      <c r="B26" s="73"/>
      <c r="C26" s="73">
        <v>10</v>
      </c>
      <c r="D26" s="73"/>
      <c r="E26" s="155" t="s">
        <v>431</v>
      </c>
      <c r="F26" s="151" t="s">
        <v>109</v>
      </c>
      <c r="G26" s="163" t="s">
        <v>227</v>
      </c>
      <c r="H26" s="221"/>
      <c r="I26" s="77">
        <f>IF(L26="","",Y26+AD26)</f>
        <v>12</v>
      </c>
      <c r="J26" s="78">
        <f>AA26+AC26</f>
        <v>18</v>
      </c>
      <c r="K26" s="79"/>
      <c r="L26" s="80" t="s">
        <v>47</v>
      </c>
      <c r="M26" s="81" t="s">
        <v>45</v>
      </c>
      <c r="N26" s="81" t="s">
        <v>49</v>
      </c>
      <c r="O26" s="81" t="s">
        <v>44</v>
      </c>
      <c r="P26" s="81" t="s">
        <v>44</v>
      </c>
      <c r="Q26" s="81" t="s">
        <v>48</v>
      </c>
      <c r="R26" s="81" t="s">
        <v>45</v>
      </c>
      <c r="S26" s="81" t="s">
        <v>45</v>
      </c>
      <c r="T26" s="81" t="s">
        <v>48</v>
      </c>
      <c r="U26" s="81" t="s">
        <v>46</v>
      </c>
      <c r="V26" s="81" t="s">
        <v>48</v>
      </c>
      <c r="W26" s="81" t="s">
        <v>44</v>
      </c>
      <c r="X26" s="81" t="s">
        <v>46</v>
      </c>
      <c r="Y26" s="82">
        <f>SUM(COUNTIF(L26,L$3),COUNTIF(M26,M$3),COUNTIF(N26,N$3),COUNTIF(O26,O$3),COUNTIF(P26,P$3),COUNTIF(Q26,Q$3),COUNTIF(R26,R$3),COUNTIF(S26,S$3),COUNTIF(T26,T$3),COUNTIF(U26,U$3),COUNTIF(V26,V$3),COUNTIF(W26,W$3),COUNTIF(X26,X$3))</f>
        <v>11</v>
      </c>
      <c r="Z26" s="83" t="s">
        <v>49</v>
      </c>
      <c r="AA26" s="84">
        <v>18</v>
      </c>
      <c r="AB26" s="73"/>
      <c r="AC26" s="84"/>
      <c r="AD26" s="85">
        <f>IF(Z26="","",SUM(COUNTIF(Z26,Z$3),COUNTIF(AB26,AB$3)))</f>
        <v>1</v>
      </c>
      <c r="AE26" s="55">
        <v>149</v>
      </c>
    </row>
    <row r="27" spans="1:32" ht="20.25" customHeight="1">
      <c r="A27" s="73"/>
      <c r="B27" s="73"/>
      <c r="C27" s="73">
        <v>43</v>
      </c>
      <c r="D27" s="73"/>
      <c r="E27" s="155" t="s">
        <v>637</v>
      </c>
      <c r="F27" s="151" t="s">
        <v>803</v>
      </c>
      <c r="G27" s="163" t="s">
        <v>227</v>
      </c>
      <c r="H27" s="221"/>
      <c r="I27" s="77">
        <f>IF(L27="","",Y27+AD27)</f>
        <v>9</v>
      </c>
      <c r="J27" s="78">
        <f>AA27+AC27</f>
        <v>66</v>
      </c>
      <c r="K27" s="79"/>
      <c r="L27" s="80" t="s">
        <v>47</v>
      </c>
      <c r="M27" s="81" t="s">
        <v>445</v>
      </c>
      <c r="N27" s="81" t="s">
        <v>49</v>
      </c>
      <c r="O27" s="81" t="s">
        <v>44</v>
      </c>
      <c r="P27" s="81" t="s">
        <v>47</v>
      </c>
      <c r="Q27" s="81" t="s">
        <v>44</v>
      </c>
      <c r="R27" s="81" t="s">
        <v>45</v>
      </c>
      <c r="S27" s="81" t="s">
        <v>45</v>
      </c>
      <c r="T27" s="81" t="s">
        <v>48</v>
      </c>
      <c r="U27" s="81" t="s">
        <v>47</v>
      </c>
      <c r="V27" s="81" t="s">
        <v>48</v>
      </c>
      <c r="W27" s="81" t="s">
        <v>44</v>
      </c>
      <c r="X27" s="81" t="s">
        <v>46</v>
      </c>
      <c r="Y27" s="82">
        <f>SUM(COUNTIF(L27,L$3),COUNTIF(M27,M$3),COUNTIF(N27,N$3),COUNTIF(O27,O$3),COUNTIF(P27,P$3),COUNTIF(Q27,Q$3),COUNTIF(R27,R$3),COUNTIF(S27,S$3),COUNTIF(T27,T$3),COUNTIF(U27,U$3),COUNTIF(V27,V$3),COUNTIF(W27,W$3),COUNTIF(X27,X$3))</f>
        <v>9</v>
      </c>
      <c r="Z27" s="83" t="s">
        <v>44</v>
      </c>
      <c r="AA27" s="84">
        <v>66</v>
      </c>
      <c r="AB27" s="73"/>
      <c r="AC27" s="84"/>
      <c r="AD27" s="85">
        <f>IF(Z27="","",SUM(COUNTIF(Z27,Z$3),COUNTIF(AB27,AB$3)))</f>
        <v>0</v>
      </c>
      <c r="AE27" s="55">
        <v>189</v>
      </c>
      <c r="AF27" s="49">
        <v>6</v>
      </c>
    </row>
    <row r="28" spans="1:32" ht="20.25" customHeight="1">
      <c r="A28" s="73"/>
      <c r="B28" s="73"/>
      <c r="C28" s="73">
        <v>48</v>
      </c>
      <c r="D28" s="73"/>
      <c r="E28" s="248" t="s">
        <v>638</v>
      </c>
      <c r="F28" s="153" t="s">
        <v>152</v>
      </c>
      <c r="G28" s="233" t="s">
        <v>227</v>
      </c>
      <c r="H28" s="219"/>
      <c r="I28" s="77">
        <f>IF(L28="","",Y28+AD28)</f>
        <v>9</v>
      </c>
      <c r="J28" s="78">
        <f>AA28+AC28</f>
        <v>76</v>
      </c>
      <c r="K28" s="79"/>
      <c r="L28" s="80" t="s">
        <v>47</v>
      </c>
      <c r="M28" s="81" t="s">
        <v>45</v>
      </c>
      <c r="N28" s="81" t="s">
        <v>49</v>
      </c>
      <c r="O28" s="81" t="s">
        <v>48</v>
      </c>
      <c r="P28" s="81" t="s">
        <v>44</v>
      </c>
      <c r="Q28" s="81" t="s">
        <v>44</v>
      </c>
      <c r="R28" s="81" t="s">
        <v>45</v>
      </c>
      <c r="S28" s="81" t="s">
        <v>48</v>
      </c>
      <c r="T28" s="81" t="s">
        <v>47</v>
      </c>
      <c r="U28" s="81" t="s">
        <v>46</v>
      </c>
      <c r="V28" s="81" t="s">
        <v>45</v>
      </c>
      <c r="W28" s="81" t="s">
        <v>48</v>
      </c>
      <c r="X28" s="81" t="s">
        <v>46</v>
      </c>
      <c r="Y28" s="82">
        <f>SUM(COUNTIF(L28,L$3),COUNTIF(M28,M$3),COUNTIF(N28,N$3),COUNTIF(O28,O$3),COUNTIF(P28,P$3),COUNTIF(Q28,Q$3),COUNTIF(R28,R$3),COUNTIF(S28,S$3),COUNTIF(T28,T$3),COUNTIF(U28,U$3),COUNTIF(V28,V$3),COUNTIF(W28,W$3),COUNTIF(X28,X$3))</f>
        <v>9</v>
      </c>
      <c r="Z28" s="83" t="s">
        <v>44</v>
      </c>
      <c r="AA28" s="84">
        <v>76</v>
      </c>
      <c r="AB28" s="73"/>
      <c r="AC28" s="84"/>
      <c r="AD28" s="85">
        <f>IF(Z28="","",SUM(COUNTIF(Z28,Z$3),COUNTIF(AB28,AB$3)))</f>
        <v>0</v>
      </c>
      <c r="AE28" s="55">
        <v>159</v>
      </c>
      <c r="AF28" s="49">
        <v>16</v>
      </c>
    </row>
    <row r="29" spans="1:30" ht="20.25" customHeight="1">
      <c r="A29" s="73"/>
      <c r="B29" s="73"/>
      <c r="C29" s="73"/>
      <c r="D29" s="73"/>
      <c r="E29" s="75"/>
      <c r="F29" s="75"/>
      <c r="G29" s="287"/>
      <c r="H29" s="210"/>
      <c r="I29" s="110">
        <f>SUM(I26:I28)</f>
        <v>30</v>
      </c>
      <c r="J29" s="110">
        <f>SUM(J26:J28)</f>
        <v>160</v>
      </c>
      <c r="K29" s="79"/>
      <c r="L29" s="80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2"/>
      <c r="Z29" s="83"/>
      <c r="AA29" s="84"/>
      <c r="AB29" s="73"/>
      <c r="AC29" s="84"/>
      <c r="AD29" s="85"/>
    </row>
    <row r="30" spans="1:30" ht="20.25" customHeight="1">
      <c r="A30" s="73"/>
      <c r="B30" s="73"/>
      <c r="C30" s="73"/>
      <c r="D30" s="73"/>
      <c r="E30" s="75"/>
      <c r="F30" s="75"/>
      <c r="G30" s="287"/>
      <c r="H30" s="210"/>
      <c r="I30" s="77"/>
      <c r="J30" s="78"/>
      <c r="K30" s="79"/>
      <c r="L30" s="80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2"/>
      <c r="Z30" s="83"/>
      <c r="AA30" s="84"/>
      <c r="AB30" s="73"/>
      <c r="AC30" s="84"/>
      <c r="AD30" s="85"/>
    </row>
    <row r="31" spans="1:31" ht="20.25" customHeight="1">
      <c r="A31" s="73">
        <v>6</v>
      </c>
      <c r="B31" s="73">
        <v>3</v>
      </c>
      <c r="C31" s="73">
        <v>18</v>
      </c>
      <c r="D31" s="73">
        <v>6</v>
      </c>
      <c r="E31" s="155" t="s">
        <v>258</v>
      </c>
      <c r="F31" s="151" t="s">
        <v>95</v>
      </c>
      <c r="G31" s="163" t="s">
        <v>220</v>
      </c>
      <c r="H31" s="221" t="s">
        <v>433</v>
      </c>
      <c r="I31" s="77">
        <f>IF(L31="","",Y31+AD31)</f>
        <v>10</v>
      </c>
      <c r="J31" s="78">
        <f>AA31+AC31</f>
        <v>12</v>
      </c>
      <c r="K31" s="79"/>
      <c r="L31" s="80" t="s">
        <v>72</v>
      </c>
      <c r="M31" s="81" t="s">
        <v>70</v>
      </c>
      <c r="N31" s="81" t="s">
        <v>69</v>
      </c>
      <c r="O31" s="81" t="s">
        <v>69</v>
      </c>
      <c r="P31" s="81" t="s">
        <v>69</v>
      </c>
      <c r="Q31" s="81" t="s">
        <v>69</v>
      </c>
      <c r="R31" s="81" t="s">
        <v>72</v>
      </c>
      <c r="S31" s="81" t="s">
        <v>70</v>
      </c>
      <c r="T31" s="81" t="s">
        <v>73</v>
      </c>
      <c r="U31" s="81" t="s">
        <v>71</v>
      </c>
      <c r="V31" s="81" t="s">
        <v>73</v>
      </c>
      <c r="W31" s="81" t="s">
        <v>69</v>
      </c>
      <c r="X31" s="81" t="s">
        <v>70</v>
      </c>
      <c r="Y31" s="82">
        <f>SUM(COUNTIF(L31,L$3),COUNTIF(M31,M$3),COUNTIF(N31,N$3),COUNTIF(O31,O$3),COUNTIF(P31,P$3),COUNTIF(Q31,Q$3),COUNTIF(R31,R$3),COUNTIF(S31,S$3),COUNTIF(T31,T$3),COUNTIF(U31,U$3),COUNTIF(V31,V$3),COUNTIF(W31,W$3),COUNTIF(X31,X$3))</f>
        <v>9</v>
      </c>
      <c r="Z31" s="83" t="s">
        <v>80</v>
      </c>
      <c r="AA31" s="84">
        <v>12</v>
      </c>
      <c r="AB31" s="73"/>
      <c r="AC31" s="84"/>
      <c r="AD31" s="85">
        <f>IF(Z31="","",SUM(COUNTIF(Z31,Z$3),COUNTIF(AB31,AB$3)))</f>
        <v>1</v>
      </c>
      <c r="AE31" s="55">
        <v>116</v>
      </c>
    </row>
    <row r="32" spans="1:31" ht="20.25" customHeight="1">
      <c r="A32" s="73"/>
      <c r="B32" s="73"/>
      <c r="C32" s="73">
        <v>21</v>
      </c>
      <c r="D32" s="73">
        <v>7</v>
      </c>
      <c r="E32" s="155" t="s">
        <v>262</v>
      </c>
      <c r="F32" s="151" t="s">
        <v>100</v>
      </c>
      <c r="G32" s="163" t="s">
        <v>220</v>
      </c>
      <c r="H32" s="221" t="s">
        <v>433</v>
      </c>
      <c r="I32" s="77">
        <f>IF(L32="","",Y32+AD32)</f>
        <v>10</v>
      </c>
      <c r="J32" s="78">
        <f>AA32+AC32</f>
        <v>16</v>
      </c>
      <c r="K32" s="79"/>
      <c r="L32" s="80" t="s">
        <v>72</v>
      </c>
      <c r="M32" s="81" t="s">
        <v>70</v>
      </c>
      <c r="N32" s="81" t="s">
        <v>73</v>
      </c>
      <c r="O32" s="81" t="s">
        <v>73</v>
      </c>
      <c r="P32" s="81" t="s">
        <v>72</v>
      </c>
      <c r="Q32" s="81" t="s">
        <v>69</v>
      </c>
      <c r="R32" s="81" t="s">
        <v>70</v>
      </c>
      <c r="S32" s="81" t="s">
        <v>70</v>
      </c>
      <c r="T32" s="81" t="s">
        <v>73</v>
      </c>
      <c r="U32" s="81" t="s">
        <v>71</v>
      </c>
      <c r="V32" s="81" t="s">
        <v>73</v>
      </c>
      <c r="W32" s="81" t="s">
        <v>69</v>
      </c>
      <c r="X32" s="81" t="s">
        <v>71</v>
      </c>
      <c r="Y32" s="82">
        <f>SUM(COUNTIF(L32,L$3),COUNTIF(M32,M$3),COUNTIF(N32,N$3),COUNTIF(O32,O$3),COUNTIF(P32,P$3),COUNTIF(Q32,Q$3),COUNTIF(R32,R$3),COUNTIF(S32,S$3),COUNTIF(T32,T$3),COUNTIF(U32,U$3),COUNTIF(V32,V$3),COUNTIF(W32,W$3),COUNTIF(X32,X$3))</f>
        <v>9</v>
      </c>
      <c r="Z32" s="83" t="s">
        <v>80</v>
      </c>
      <c r="AA32" s="84">
        <v>16</v>
      </c>
      <c r="AB32" s="73"/>
      <c r="AC32" s="84"/>
      <c r="AD32" s="85">
        <f>IF(Z32="","",SUM(COUNTIF(Z32,Z$3),COUNTIF(AB32,AB$3)))</f>
        <v>1</v>
      </c>
      <c r="AE32" s="55">
        <v>103</v>
      </c>
    </row>
    <row r="33" spans="1:31" ht="20.25" customHeight="1">
      <c r="A33" s="73"/>
      <c r="B33" s="73"/>
      <c r="C33" s="73">
        <v>36</v>
      </c>
      <c r="D33" s="73">
        <v>13</v>
      </c>
      <c r="E33" s="152" t="s">
        <v>260</v>
      </c>
      <c r="F33" s="152" t="s">
        <v>98</v>
      </c>
      <c r="G33" s="234" t="s">
        <v>220</v>
      </c>
      <c r="H33" s="221" t="s">
        <v>433</v>
      </c>
      <c r="I33" s="77">
        <f>IF(L33="","",Y33+AD33)</f>
        <v>9</v>
      </c>
      <c r="J33" s="78">
        <f>AA33+AC33</f>
        <v>19</v>
      </c>
      <c r="K33" s="79"/>
      <c r="L33" s="80" t="s">
        <v>72</v>
      </c>
      <c r="M33" s="81" t="s">
        <v>73</v>
      </c>
      <c r="N33" s="81" t="s">
        <v>69</v>
      </c>
      <c r="O33" s="81" t="s">
        <v>69</v>
      </c>
      <c r="P33" s="81" t="s">
        <v>73</v>
      </c>
      <c r="Q33" s="81" t="s">
        <v>69</v>
      </c>
      <c r="R33" s="81" t="s">
        <v>70</v>
      </c>
      <c r="S33" s="81" t="s">
        <v>70</v>
      </c>
      <c r="T33" s="81" t="s">
        <v>73</v>
      </c>
      <c r="U33" s="81" t="s">
        <v>71</v>
      </c>
      <c r="V33" s="81" t="s">
        <v>69</v>
      </c>
      <c r="W33" s="81" t="s">
        <v>72</v>
      </c>
      <c r="X33" s="81" t="s">
        <v>71</v>
      </c>
      <c r="Y33" s="82">
        <f>SUM(COUNTIF(L33,L$3),COUNTIF(M33,M$3),COUNTIF(N33,N$3),COUNTIF(O33,O$3),COUNTIF(P33,P$3),COUNTIF(Q33,Q$3),COUNTIF(R33,R$3),COUNTIF(S33,S$3),COUNTIF(T33,T$3),COUNTIF(U33,U$3),COUNTIF(V33,V$3),COUNTIF(W33,W$3),COUNTIF(X33,X$3))</f>
        <v>8</v>
      </c>
      <c r="Z33" s="83" t="s">
        <v>80</v>
      </c>
      <c r="AA33" s="84">
        <v>19</v>
      </c>
      <c r="AB33" s="73"/>
      <c r="AC33" s="84"/>
      <c r="AD33" s="85">
        <f>IF(Z33="","",SUM(COUNTIF(Z33,Z$3),COUNTIF(AB33,AB$3)))</f>
        <v>1</v>
      </c>
      <c r="AE33" s="55">
        <v>102</v>
      </c>
    </row>
    <row r="34" spans="1:30" ht="20.25" customHeight="1">
      <c r="A34" s="73"/>
      <c r="B34" s="73"/>
      <c r="C34" s="73"/>
      <c r="D34" s="73"/>
      <c r="E34" s="75"/>
      <c r="F34" s="75"/>
      <c r="G34" s="287"/>
      <c r="H34" s="210"/>
      <c r="I34" s="110">
        <f>SUM(I31:I33)</f>
        <v>29</v>
      </c>
      <c r="J34" s="110">
        <f>SUM(J31:J33)</f>
        <v>47</v>
      </c>
      <c r="K34" s="79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2"/>
      <c r="Z34" s="83"/>
      <c r="AA34" s="84"/>
      <c r="AB34" s="73"/>
      <c r="AC34" s="84"/>
      <c r="AD34" s="85"/>
    </row>
    <row r="35" spans="1:30" ht="20.25" customHeight="1">
      <c r="A35" s="73"/>
      <c r="B35" s="73"/>
      <c r="C35" s="73"/>
      <c r="D35" s="73"/>
      <c r="E35" s="75"/>
      <c r="F35" s="75"/>
      <c r="G35" s="287"/>
      <c r="H35" s="210"/>
      <c r="I35" s="77"/>
      <c r="J35" s="78"/>
      <c r="K35" s="79"/>
      <c r="L35" s="80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2"/>
      <c r="Z35" s="83"/>
      <c r="AA35" s="84"/>
      <c r="AB35" s="73"/>
      <c r="AC35" s="84"/>
      <c r="AD35" s="85"/>
    </row>
    <row r="36" spans="1:31" ht="20.25" customHeight="1">
      <c r="A36" s="73">
        <v>7</v>
      </c>
      <c r="B36" s="73"/>
      <c r="C36" s="73">
        <v>6</v>
      </c>
      <c r="D36" s="73"/>
      <c r="E36" s="88" t="s">
        <v>421</v>
      </c>
      <c r="F36" s="88" t="s">
        <v>194</v>
      </c>
      <c r="G36" s="112" t="s">
        <v>229</v>
      </c>
      <c r="H36" s="211"/>
      <c r="I36" s="77">
        <f>IF(L36="","",Y36+AD36)</f>
        <v>12</v>
      </c>
      <c r="J36" s="78">
        <f>AA36+AC36</f>
        <v>9</v>
      </c>
      <c r="K36" s="79"/>
      <c r="L36" s="80" t="s">
        <v>47</v>
      </c>
      <c r="M36" s="81" t="s">
        <v>45</v>
      </c>
      <c r="N36" s="81" t="s">
        <v>49</v>
      </c>
      <c r="O36" s="81" t="s">
        <v>48</v>
      </c>
      <c r="P36" s="81" t="s">
        <v>44</v>
      </c>
      <c r="Q36" s="81" t="s">
        <v>44</v>
      </c>
      <c r="R36" s="81" t="s">
        <v>45</v>
      </c>
      <c r="S36" s="81" t="s">
        <v>45</v>
      </c>
      <c r="T36" s="81" t="s">
        <v>48</v>
      </c>
      <c r="U36" s="81" t="s">
        <v>46</v>
      </c>
      <c r="V36" s="81" t="s">
        <v>48</v>
      </c>
      <c r="W36" s="81" t="s">
        <v>44</v>
      </c>
      <c r="X36" s="81" t="s">
        <v>46</v>
      </c>
      <c r="Y36" s="82">
        <f>SUM(COUNTIF(L36,L$3),COUNTIF(M36,M$3),COUNTIF(N36,N$3),COUNTIF(O36,O$3),COUNTIF(P36,P$3),COUNTIF(Q36,Q$3),COUNTIF(R36,R$3),COUNTIF(S36,S$3),COUNTIF(T36,T$3),COUNTIF(U36,U$3),COUNTIF(V36,V$3),COUNTIF(W36,W$3),COUNTIF(X36,X$3))</f>
        <v>11</v>
      </c>
      <c r="Z36" s="83" t="s">
        <v>49</v>
      </c>
      <c r="AA36" s="84">
        <v>9</v>
      </c>
      <c r="AB36" s="73"/>
      <c r="AC36" s="84"/>
      <c r="AD36" s="85">
        <f>IF(Z36="","",SUM(COUNTIF(Z36,Z$3),COUNTIF(AB36,AB$3)))</f>
        <v>1</v>
      </c>
      <c r="AE36" s="55">
        <v>234</v>
      </c>
    </row>
    <row r="37" spans="1:31" ht="20.25" customHeight="1">
      <c r="A37" s="73"/>
      <c r="B37" s="73"/>
      <c r="C37" s="73">
        <v>24</v>
      </c>
      <c r="D37" s="73"/>
      <c r="E37" s="118" t="s">
        <v>615</v>
      </c>
      <c r="F37" s="114" t="s">
        <v>112</v>
      </c>
      <c r="G37" s="86" t="s">
        <v>229</v>
      </c>
      <c r="H37" s="201"/>
      <c r="I37" s="77">
        <f>IF(L37="","",Y37+AD37)</f>
        <v>10</v>
      </c>
      <c r="J37" s="78">
        <f>AA37+AC37</f>
        <v>25</v>
      </c>
      <c r="K37" s="79"/>
      <c r="L37" s="80" t="s">
        <v>47</v>
      </c>
      <c r="M37" s="81" t="s">
        <v>45</v>
      </c>
      <c r="N37" s="81" t="s">
        <v>49</v>
      </c>
      <c r="O37" s="81" t="s">
        <v>44</v>
      </c>
      <c r="P37" s="81" t="s">
        <v>44</v>
      </c>
      <c r="Q37" s="81" t="s">
        <v>47</v>
      </c>
      <c r="R37" s="81" t="s">
        <v>45</v>
      </c>
      <c r="S37" s="81" t="s">
        <v>48</v>
      </c>
      <c r="T37" s="81" t="s">
        <v>44</v>
      </c>
      <c r="U37" s="81" t="s">
        <v>46</v>
      </c>
      <c r="V37" s="81" t="s">
        <v>48</v>
      </c>
      <c r="W37" s="81" t="s">
        <v>44</v>
      </c>
      <c r="X37" s="81" t="s">
        <v>46</v>
      </c>
      <c r="Y37" s="82">
        <f>SUM(COUNTIF(L37,L$3),COUNTIF(M37,M$3),COUNTIF(N37,N$3),COUNTIF(O37,O$3),COUNTIF(P37,P$3),COUNTIF(Q37,Q$3),COUNTIF(R37,R$3),COUNTIF(S37,S$3),COUNTIF(T37,T$3),COUNTIF(U37,U$3),COUNTIF(V37,V$3),COUNTIF(W37,W$3),COUNTIF(X37,X$3))</f>
        <v>9</v>
      </c>
      <c r="Z37" s="83" t="s">
        <v>49</v>
      </c>
      <c r="AA37" s="84">
        <v>25</v>
      </c>
      <c r="AB37" s="73"/>
      <c r="AC37" s="84"/>
      <c r="AD37" s="85">
        <f>IF(Z37="","",SUM(COUNTIF(Z37,Z$3),COUNTIF(AB37,AB$3)))</f>
        <v>1</v>
      </c>
      <c r="AE37" s="55">
        <v>136</v>
      </c>
    </row>
    <row r="38" spans="1:32" ht="20.25" customHeight="1">
      <c r="A38" s="73"/>
      <c r="B38" s="73"/>
      <c r="C38" s="73">
        <v>101</v>
      </c>
      <c r="D38" s="73"/>
      <c r="E38" s="88" t="s">
        <v>616</v>
      </c>
      <c r="F38" s="88" t="s">
        <v>192</v>
      </c>
      <c r="G38" s="112" t="s">
        <v>229</v>
      </c>
      <c r="H38" s="211"/>
      <c r="I38" s="77">
        <f>IF(L38="","",Y38+AD38)</f>
        <v>7</v>
      </c>
      <c r="J38" s="78">
        <f>AA38+AC38</f>
        <v>89</v>
      </c>
      <c r="K38" s="79"/>
      <c r="L38" s="80" t="s">
        <v>46</v>
      </c>
      <c r="M38" s="81" t="s">
        <v>45</v>
      </c>
      <c r="N38" s="81" t="s">
        <v>48</v>
      </c>
      <c r="O38" s="81" t="s">
        <v>47</v>
      </c>
      <c r="P38" s="81" t="s">
        <v>44</v>
      </c>
      <c r="Q38" s="81" t="s">
        <v>47</v>
      </c>
      <c r="R38" s="81" t="s">
        <v>48</v>
      </c>
      <c r="S38" s="81" t="s">
        <v>45</v>
      </c>
      <c r="T38" s="81" t="s">
        <v>48</v>
      </c>
      <c r="U38" s="81" t="s">
        <v>46</v>
      </c>
      <c r="V38" s="81" t="s">
        <v>48</v>
      </c>
      <c r="W38" s="81" t="s">
        <v>44</v>
      </c>
      <c r="X38" s="81" t="s">
        <v>46</v>
      </c>
      <c r="Y38" s="82">
        <f>SUM(COUNTIF(L38,L$3),COUNTIF(M38,M$3),COUNTIF(N38,N$3),COUNTIF(O38,O$3),COUNTIF(P38,P$3),COUNTIF(Q38,Q$3),COUNTIF(R38,R$3),COUNTIF(S38,S$3),COUNTIF(T38,T$3),COUNTIF(U38,U$3),COUNTIF(V38,V$3),COUNTIF(W38,W$3),COUNTIF(X38,X$3))</f>
        <v>7</v>
      </c>
      <c r="Z38" s="83" t="s">
        <v>44</v>
      </c>
      <c r="AA38" s="84">
        <v>89</v>
      </c>
      <c r="AB38" s="73"/>
      <c r="AC38" s="84"/>
      <c r="AD38" s="85">
        <f>IF(Z38="","",SUM(COUNTIF(Z38,Z$3),COUNTIF(AB38,AB$3)))</f>
        <v>0</v>
      </c>
      <c r="AE38" s="55">
        <v>223</v>
      </c>
      <c r="AF38" s="49">
        <v>29</v>
      </c>
    </row>
    <row r="39" spans="1:30" ht="20.25" customHeight="1">
      <c r="A39" s="73"/>
      <c r="B39" s="73"/>
      <c r="C39" s="73"/>
      <c r="D39" s="73"/>
      <c r="E39" s="75"/>
      <c r="F39" s="75"/>
      <c r="G39" s="287"/>
      <c r="H39" s="210"/>
      <c r="I39" s="110">
        <f>SUM(I36:I38)</f>
        <v>29</v>
      </c>
      <c r="J39" s="110">
        <f>SUM(J36:J38)</f>
        <v>123</v>
      </c>
      <c r="K39" s="79"/>
      <c r="L39" s="80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2"/>
      <c r="Z39" s="83"/>
      <c r="AA39" s="84"/>
      <c r="AB39" s="73"/>
      <c r="AC39" s="84"/>
      <c r="AD39" s="85"/>
    </row>
    <row r="40" spans="1:30" ht="20.25" customHeight="1">
      <c r="A40" s="73"/>
      <c r="B40" s="73"/>
      <c r="C40" s="73"/>
      <c r="D40" s="73"/>
      <c r="E40" s="75"/>
      <c r="F40" s="75"/>
      <c r="G40" s="287"/>
      <c r="H40" s="210"/>
      <c r="I40" s="77"/>
      <c r="J40" s="78"/>
      <c r="K40" s="79"/>
      <c r="L40" s="80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2"/>
      <c r="Z40" s="83"/>
      <c r="AA40" s="84"/>
      <c r="AB40" s="73"/>
      <c r="AC40" s="84"/>
      <c r="AD40" s="85"/>
    </row>
    <row r="41" spans="1:31" ht="20.25" customHeight="1">
      <c r="A41" s="73">
        <v>8</v>
      </c>
      <c r="B41" s="73">
        <v>4</v>
      </c>
      <c r="C41" s="73">
        <v>7</v>
      </c>
      <c r="D41" s="73">
        <v>1</v>
      </c>
      <c r="E41" s="89" t="s">
        <v>250</v>
      </c>
      <c r="F41" s="285" t="s">
        <v>87</v>
      </c>
      <c r="G41" s="229" t="s">
        <v>216</v>
      </c>
      <c r="H41" s="201" t="s">
        <v>422</v>
      </c>
      <c r="I41" s="77">
        <f>IF(L41="","",Y41+AD41)</f>
        <v>12</v>
      </c>
      <c r="J41" s="78">
        <f>AA41+AC41</f>
        <v>16</v>
      </c>
      <c r="K41" s="79"/>
      <c r="L41" s="80" t="s">
        <v>63</v>
      </c>
      <c r="M41" s="81" t="s">
        <v>60</v>
      </c>
      <c r="N41" s="81" t="s">
        <v>79</v>
      </c>
      <c r="O41" s="81" t="s">
        <v>59</v>
      </c>
      <c r="P41" s="81" t="s">
        <v>63</v>
      </c>
      <c r="Q41" s="81" t="s">
        <v>59</v>
      </c>
      <c r="R41" s="81" t="s">
        <v>60</v>
      </c>
      <c r="S41" s="81" t="s">
        <v>60</v>
      </c>
      <c r="T41" s="81" t="s">
        <v>61</v>
      </c>
      <c r="U41" s="81" t="s">
        <v>62</v>
      </c>
      <c r="V41" s="81" t="s">
        <v>61</v>
      </c>
      <c r="W41" s="81" t="s">
        <v>59</v>
      </c>
      <c r="X41" s="81" t="s">
        <v>62</v>
      </c>
      <c r="Y41" s="82">
        <f>SUM(COUNTIF(L41,L$3),COUNTIF(M41,M$3),COUNTIF(N41,N$3),COUNTIF(O41,O$3),COUNTIF(P41,P$3),COUNTIF(Q41,Q$3),COUNTIF(R41,R$3),COUNTIF(S41,S$3),COUNTIF(T41,T$3),COUNTIF(U41,U$3),COUNTIF(V41,V$3),COUNTIF(W41,W$3),COUNTIF(X41,X$3))</f>
        <v>11</v>
      </c>
      <c r="Z41" s="83" t="s">
        <v>79</v>
      </c>
      <c r="AA41" s="84">
        <v>16</v>
      </c>
      <c r="AB41" s="73"/>
      <c r="AC41" s="84"/>
      <c r="AD41" s="85">
        <f>IF(Z41="","",SUM(COUNTIF(Z41,Z$3),COUNTIF(AB41,AB$3)))</f>
        <v>1</v>
      </c>
      <c r="AE41" s="55">
        <v>221</v>
      </c>
    </row>
    <row r="42" spans="1:32" ht="20.25" customHeight="1">
      <c r="A42" s="73"/>
      <c r="B42" s="73"/>
      <c r="C42" s="73">
        <v>56</v>
      </c>
      <c r="D42" s="123">
        <v>15</v>
      </c>
      <c r="E42" s="247" t="s">
        <v>265</v>
      </c>
      <c r="F42" s="115" t="s">
        <v>104</v>
      </c>
      <c r="G42" s="231" t="s">
        <v>216</v>
      </c>
      <c r="H42" s="201" t="s">
        <v>422</v>
      </c>
      <c r="I42" s="77">
        <f>IF(L42="","",Y42+AD42)</f>
        <v>9</v>
      </c>
      <c r="J42" s="78">
        <f>AA42+AC42</f>
        <v>117</v>
      </c>
      <c r="K42" s="79"/>
      <c r="L42" s="80" t="s">
        <v>63</v>
      </c>
      <c r="M42" s="81" t="s">
        <v>60</v>
      </c>
      <c r="N42" s="81" t="s">
        <v>438</v>
      </c>
      <c r="O42" s="81" t="s">
        <v>61</v>
      </c>
      <c r="P42" s="81" t="s">
        <v>63</v>
      </c>
      <c r="Q42" s="81" t="s">
        <v>59</v>
      </c>
      <c r="R42" s="81" t="s">
        <v>60</v>
      </c>
      <c r="S42" s="81" t="s">
        <v>60</v>
      </c>
      <c r="T42" s="81" t="s">
        <v>61</v>
      </c>
      <c r="U42" s="81" t="s">
        <v>62</v>
      </c>
      <c r="V42" s="81" t="s">
        <v>61</v>
      </c>
      <c r="W42" s="81" t="s">
        <v>60</v>
      </c>
      <c r="X42" s="81" t="s">
        <v>62</v>
      </c>
      <c r="Y42" s="82">
        <f>SUM(COUNTIF(L42,L$3),COUNTIF(M42,M$3),COUNTIF(N42,N$3),COUNTIF(O42,O$3),COUNTIF(P42,P$3),COUNTIF(Q42,Q$3),COUNTIF(R42,R$3),COUNTIF(S42,S$3),COUNTIF(T42,T$3),COUNTIF(U42,U$3),COUNTIF(V42,V$3),COUNTIF(W42,W$3),COUNTIF(X42,X$3))</f>
        <v>9</v>
      </c>
      <c r="Z42" s="83" t="s">
        <v>59</v>
      </c>
      <c r="AA42" s="84">
        <v>117</v>
      </c>
      <c r="AB42" s="73"/>
      <c r="AC42" s="84"/>
      <c r="AD42" s="85">
        <f>IF(Z42="","",SUM(COUNTIF(Z42,Z$3),COUNTIF(AB42,AB$3)))</f>
        <v>0</v>
      </c>
      <c r="AE42" s="55">
        <v>177</v>
      </c>
      <c r="AF42" s="49">
        <v>57</v>
      </c>
    </row>
    <row r="43" spans="1:31" ht="20.25" customHeight="1">
      <c r="A43" s="73"/>
      <c r="B43" s="73"/>
      <c r="C43" s="73">
        <v>79</v>
      </c>
      <c r="D43" s="123">
        <v>22</v>
      </c>
      <c r="E43" s="74" t="s">
        <v>619</v>
      </c>
      <c r="F43" s="89" t="s">
        <v>380</v>
      </c>
      <c r="G43" s="230" t="s">
        <v>381</v>
      </c>
      <c r="H43" s="210" t="s">
        <v>422</v>
      </c>
      <c r="I43" s="77">
        <f>IF(L43="","",Y43+AD43)</f>
        <v>7</v>
      </c>
      <c r="J43" s="78">
        <f>AA43+AC43</f>
        <v>18</v>
      </c>
      <c r="K43" s="79"/>
      <c r="L43" s="80" t="s">
        <v>63</v>
      </c>
      <c r="M43" s="81" t="s">
        <v>60</v>
      </c>
      <c r="N43" s="81" t="s">
        <v>79</v>
      </c>
      <c r="O43" s="81" t="s">
        <v>61</v>
      </c>
      <c r="P43" s="81" t="s">
        <v>63</v>
      </c>
      <c r="Q43" s="81" t="s">
        <v>63</v>
      </c>
      <c r="R43" s="81" t="s">
        <v>60</v>
      </c>
      <c r="S43" s="81" t="s">
        <v>62</v>
      </c>
      <c r="T43" s="81" t="s">
        <v>59</v>
      </c>
      <c r="U43" s="81" t="s">
        <v>60</v>
      </c>
      <c r="V43" s="81" t="s">
        <v>61</v>
      </c>
      <c r="W43" s="81" t="s">
        <v>59</v>
      </c>
      <c r="X43" s="81" t="s">
        <v>62</v>
      </c>
      <c r="Y43" s="82">
        <f>SUM(COUNTIF(L43,L$3),COUNTIF(M43,M$3),COUNTIF(N43,N$3),COUNTIF(O43,O$3),COUNTIF(P43,P$3),COUNTIF(Q43,Q$3),COUNTIF(R43,R$3),COUNTIF(S43,S$3),COUNTIF(T43,T$3),COUNTIF(U43,U$3),COUNTIF(V43,V$3),COUNTIF(W43,W$3),COUNTIF(X43,X$3))</f>
        <v>6</v>
      </c>
      <c r="Z43" s="83" t="s">
        <v>79</v>
      </c>
      <c r="AA43" s="84">
        <v>18</v>
      </c>
      <c r="AB43" s="73"/>
      <c r="AC43" s="84"/>
      <c r="AD43" s="85">
        <f>IF(Z43="","",SUM(COUNTIF(Z43,Z$3),COUNTIF(AB43,AB$3)))</f>
        <v>1</v>
      </c>
      <c r="AE43" s="55">
        <v>266</v>
      </c>
    </row>
    <row r="44" spans="1:30" ht="20.25" customHeight="1">
      <c r="A44" s="73"/>
      <c r="B44" s="73"/>
      <c r="C44" s="73"/>
      <c r="D44" s="73"/>
      <c r="E44" s="75"/>
      <c r="F44" s="75"/>
      <c r="G44" s="287"/>
      <c r="H44" s="210"/>
      <c r="I44" s="110">
        <f>SUM(I41:I43)</f>
        <v>28</v>
      </c>
      <c r="J44" s="110">
        <f>SUM(J41:J43)</f>
        <v>151</v>
      </c>
      <c r="K44" s="79"/>
      <c r="L44" s="80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2"/>
      <c r="Z44" s="83"/>
      <c r="AA44" s="84"/>
      <c r="AB44" s="73"/>
      <c r="AC44" s="84"/>
      <c r="AD44" s="85"/>
    </row>
    <row r="45" spans="1:30" ht="20.25" customHeight="1">
      <c r="A45" s="73"/>
      <c r="B45" s="73"/>
      <c r="C45" s="73"/>
      <c r="D45" s="73"/>
      <c r="E45" s="75"/>
      <c r="F45" s="75"/>
      <c r="G45" s="287"/>
      <c r="H45" s="210"/>
      <c r="I45" s="77"/>
      <c r="J45" s="78"/>
      <c r="K45" s="79"/>
      <c r="L45" s="80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2"/>
      <c r="Z45" s="83"/>
      <c r="AA45" s="84"/>
      <c r="AB45" s="73"/>
      <c r="AC45" s="84"/>
      <c r="AD45" s="85"/>
    </row>
    <row r="46" spans="1:32" ht="20.25" customHeight="1">
      <c r="A46" s="73">
        <v>9</v>
      </c>
      <c r="B46" s="73"/>
      <c r="C46" s="73">
        <v>33</v>
      </c>
      <c r="D46" s="73"/>
      <c r="E46" s="244" t="s">
        <v>617</v>
      </c>
      <c r="F46" s="88" t="s">
        <v>180</v>
      </c>
      <c r="G46" s="232" t="s">
        <v>228</v>
      </c>
      <c r="H46" s="211"/>
      <c r="I46" s="77">
        <f>IF(L46="","",Y46+AD46)</f>
        <v>10</v>
      </c>
      <c r="J46" s="78">
        <f>AA46+AC46</f>
        <v>90</v>
      </c>
      <c r="K46" s="79"/>
      <c r="L46" s="80" t="s">
        <v>47</v>
      </c>
      <c r="M46" s="81" t="s">
        <v>45</v>
      </c>
      <c r="N46" s="81" t="s">
        <v>48</v>
      </c>
      <c r="O46" s="81" t="s">
        <v>44</v>
      </c>
      <c r="P46" s="81" t="s">
        <v>44</v>
      </c>
      <c r="Q46" s="81" t="s">
        <v>44</v>
      </c>
      <c r="R46" s="81" t="s">
        <v>45</v>
      </c>
      <c r="S46" s="81" t="s">
        <v>45</v>
      </c>
      <c r="T46" s="81" t="s">
        <v>46</v>
      </c>
      <c r="U46" s="81" t="s">
        <v>46</v>
      </c>
      <c r="V46" s="81" t="s">
        <v>48</v>
      </c>
      <c r="W46" s="81" t="s">
        <v>44</v>
      </c>
      <c r="X46" s="81" t="s">
        <v>46</v>
      </c>
      <c r="Y46" s="82">
        <f>SUM(COUNTIF(L46,L$3),COUNTIF(M46,M$3),COUNTIF(N46,N$3),COUNTIF(O46,O$3),COUNTIF(P46,P$3),COUNTIF(Q46,Q$3),COUNTIF(R46,R$3),COUNTIF(S46,S$3),COUNTIF(T46,T$3),COUNTIF(U46,U$3),COUNTIF(V46,V$3),COUNTIF(W46,W$3),COUNTIF(X46,X$3))</f>
        <v>10</v>
      </c>
      <c r="Z46" s="83" t="s">
        <v>44</v>
      </c>
      <c r="AA46" s="84">
        <v>90</v>
      </c>
      <c r="AB46" s="73"/>
      <c r="AC46" s="84"/>
      <c r="AD46" s="85">
        <f>IF(Z46="","",SUM(COUNTIF(Z46,Z$3),COUNTIF(AB46,AB$3)))</f>
        <v>0</v>
      </c>
      <c r="AE46" s="55">
        <v>113</v>
      </c>
      <c r="AF46" s="49">
        <v>30</v>
      </c>
    </row>
    <row r="47" spans="1:32" ht="20.25" customHeight="1">
      <c r="A47" s="73"/>
      <c r="B47" s="73"/>
      <c r="C47" s="73">
        <v>44</v>
      </c>
      <c r="D47" s="73"/>
      <c r="E47" s="243" t="s">
        <v>446</v>
      </c>
      <c r="F47" s="75" t="s">
        <v>110</v>
      </c>
      <c r="G47" s="230" t="s">
        <v>228</v>
      </c>
      <c r="H47" s="210"/>
      <c r="I47" s="77">
        <f>IF(L47="","",Y47+AD47)</f>
        <v>9</v>
      </c>
      <c r="J47" s="78">
        <f>AA47+AC47</f>
        <v>66</v>
      </c>
      <c r="K47" s="79"/>
      <c r="L47" s="80" t="s">
        <v>47</v>
      </c>
      <c r="M47" s="81" t="s">
        <v>48</v>
      </c>
      <c r="N47" s="81" t="s">
        <v>49</v>
      </c>
      <c r="O47" s="81" t="s">
        <v>48</v>
      </c>
      <c r="P47" s="81" t="s">
        <v>44</v>
      </c>
      <c r="Q47" s="81" t="s">
        <v>44</v>
      </c>
      <c r="R47" s="81" t="s">
        <v>45</v>
      </c>
      <c r="S47" s="81" t="s">
        <v>45</v>
      </c>
      <c r="T47" s="81" t="s">
        <v>45</v>
      </c>
      <c r="U47" s="81" t="s">
        <v>46</v>
      </c>
      <c r="V47" s="81" t="s">
        <v>48</v>
      </c>
      <c r="W47" s="81" t="s">
        <v>44</v>
      </c>
      <c r="X47" s="81" t="s">
        <v>46</v>
      </c>
      <c r="Y47" s="82">
        <f>SUM(COUNTIF(L47,L$3),COUNTIF(M47,M$3),COUNTIF(N47,N$3),COUNTIF(O47,O$3),COUNTIF(P47,P$3),COUNTIF(Q47,Q$3),COUNTIF(R47,R$3),COUNTIF(S47,S$3),COUNTIF(T47,T$3),COUNTIF(U47,U$3),COUNTIF(V47,V$3),COUNTIF(W47,W$3),COUNTIF(X47,X$3))</f>
        <v>9</v>
      </c>
      <c r="Z47" s="83" t="s">
        <v>44</v>
      </c>
      <c r="AA47" s="84">
        <v>66</v>
      </c>
      <c r="AB47" s="73"/>
      <c r="AC47" s="84"/>
      <c r="AD47" s="85">
        <f>IF(Z47="","",SUM(COUNTIF(Z47,Z$3),COUNTIF(AB47,AB$3)))</f>
        <v>0</v>
      </c>
      <c r="AE47" s="55">
        <v>193</v>
      </c>
      <c r="AF47" s="49">
        <v>6</v>
      </c>
    </row>
    <row r="48" spans="1:32" ht="20.25" customHeight="1">
      <c r="A48" s="73"/>
      <c r="B48" s="73"/>
      <c r="C48" s="73">
        <v>51</v>
      </c>
      <c r="D48" s="73"/>
      <c r="E48" s="244" t="s">
        <v>454</v>
      </c>
      <c r="F48" s="88" t="s">
        <v>179</v>
      </c>
      <c r="G48" s="232" t="s">
        <v>228</v>
      </c>
      <c r="H48" s="211"/>
      <c r="I48" s="77">
        <f>IF(L48="","",Y48+AD48)</f>
        <v>9</v>
      </c>
      <c r="J48" s="78">
        <f>AA48+AC48</f>
        <v>86</v>
      </c>
      <c r="K48" s="79"/>
      <c r="L48" s="80" t="s">
        <v>47</v>
      </c>
      <c r="M48" s="81" t="s">
        <v>45</v>
      </c>
      <c r="N48" s="81" t="s">
        <v>44</v>
      </c>
      <c r="O48" s="81" t="s">
        <v>49</v>
      </c>
      <c r="P48" s="81" t="s">
        <v>44</v>
      </c>
      <c r="Q48" s="81" t="s">
        <v>47</v>
      </c>
      <c r="R48" s="81" t="s">
        <v>45</v>
      </c>
      <c r="S48" s="81" t="s">
        <v>45</v>
      </c>
      <c r="T48" s="81" t="s">
        <v>48</v>
      </c>
      <c r="U48" s="81" t="s">
        <v>46</v>
      </c>
      <c r="V48" s="81" t="s">
        <v>48</v>
      </c>
      <c r="W48" s="81" t="s">
        <v>46</v>
      </c>
      <c r="X48" s="81" t="s">
        <v>46</v>
      </c>
      <c r="Y48" s="82">
        <f>SUM(COUNTIF(L48,L$3),COUNTIF(M48,M$3),COUNTIF(N48,N$3),COUNTIF(O48,O$3),COUNTIF(P48,P$3),COUNTIF(Q48,Q$3),COUNTIF(R48,R$3),COUNTIF(S48,S$3),COUNTIF(T48,T$3),COUNTIF(U48,U$3),COUNTIF(V48,V$3),COUNTIF(W48,W$3),COUNTIF(X48,X$3))</f>
        <v>9</v>
      </c>
      <c r="Z48" s="83" t="s">
        <v>44</v>
      </c>
      <c r="AA48" s="84">
        <v>86</v>
      </c>
      <c r="AB48" s="73"/>
      <c r="AC48" s="84"/>
      <c r="AD48" s="85">
        <f>IF(Z48="","",SUM(COUNTIF(Z48,Z$3),COUNTIF(AB48,AB$3)))</f>
        <v>0</v>
      </c>
      <c r="AE48" s="55">
        <v>110</v>
      </c>
      <c r="AF48" s="49">
        <v>26</v>
      </c>
    </row>
    <row r="49" spans="1:30" ht="20.25" customHeight="1">
      <c r="A49" s="73"/>
      <c r="B49" s="73"/>
      <c r="C49" s="73"/>
      <c r="D49" s="73"/>
      <c r="E49" s="75"/>
      <c r="F49" s="75"/>
      <c r="G49" s="287"/>
      <c r="H49" s="210"/>
      <c r="I49" s="110">
        <f>SUM(I46:I48)</f>
        <v>28</v>
      </c>
      <c r="J49" s="110">
        <f>SUM(J46:J48)</f>
        <v>242</v>
      </c>
      <c r="K49" s="79"/>
      <c r="L49" s="80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2"/>
      <c r="Z49" s="83"/>
      <c r="AA49" s="84"/>
      <c r="AB49" s="73"/>
      <c r="AC49" s="84"/>
      <c r="AD49" s="85"/>
    </row>
    <row r="50" spans="1:30" ht="20.25" customHeight="1">
      <c r="A50" s="73"/>
      <c r="B50" s="73"/>
      <c r="C50" s="73"/>
      <c r="D50" s="73"/>
      <c r="E50" s="75"/>
      <c r="F50" s="75"/>
      <c r="G50" s="287"/>
      <c r="H50" s="210"/>
      <c r="I50" s="77"/>
      <c r="J50" s="78"/>
      <c r="K50" s="79"/>
      <c r="L50" s="80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2"/>
      <c r="Z50" s="83"/>
      <c r="AA50" s="84"/>
      <c r="AB50" s="73"/>
      <c r="AC50" s="84"/>
      <c r="AD50" s="85"/>
    </row>
    <row r="51" spans="1:32" ht="20.25" customHeight="1">
      <c r="A51" s="73">
        <v>10</v>
      </c>
      <c r="B51" s="73"/>
      <c r="C51" s="73">
        <v>27</v>
      </c>
      <c r="D51" s="73"/>
      <c r="E51" s="247" t="s">
        <v>642</v>
      </c>
      <c r="F51" s="115" t="s">
        <v>120</v>
      </c>
      <c r="G51" s="231" t="s">
        <v>232</v>
      </c>
      <c r="H51" s="214"/>
      <c r="I51" s="77">
        <f>IF(L51="","",Y51+AD51)</f>
        <v>10</v>
      </c>
      <c r="J51" s="78">
        <f>AA51+AC51</f>
        <v>78</v>
      </c>
      <c r="K51" s="79"/>
      <c r="L51" s="80" t="s">
        <v>47</v>
      </c>
      <c r="M51" s="81" t="s">
        <v>45</v>
      </c>
      <c r="N51" s="81" t="s">
        <v>49</v>
      </c>
      <c r="O51" s="81" t="s">
        <v>48</v>
      </c>
      <c r="P51" s="81" t="s">
        <v>44</v>
      </c>
      <c r="Q51" s="81" t="s">
        <v>44</v>
      </c>
      <c r="R51" s="81" t="s">
        <v>45</v>
      </c>
      <c r="S51" s="81" t="s">
        <v>45</v>
      </c>
      <c r="T51" s="81" t="s">
        <v>48</v>
      </c>
      <c r="U51" s="81" t="s">
        <v>46</v>
      </c>
      <c r="V51" s="81" t="s">
        <v>45</v>
      </c>
      <c r="W51" s="81" t="s">
        <v>44</v>
      </c>
      <c r="X51" s="81" t="s">
        <v>46</v>
      </c>
      <c r="Y51" s="82">
        <f>SUM(COUNTIF(L51,L$3),COUNTIF(M51,M$3),COUNTIF(N51,N$3),COUNTIF(O51,O$3),COUNTIF(P51,P$3),COUNTIF(Q51,Q$3),COUNTIF(R51,R$3),COUNTIF(S51,S$3),COUNTIF(T51,T$3),COUNTIF(U51,U$3),COUNTIF(V51,V$3),COUNTIF(W51,W$3),COUNTIF(X51,X$3))</f>
        <v>10</v>
      </c>
      <c r="Z51" s="83" t="s">
        <v>44</v>
      </c>
      <c r="AA51" s="84">
        <v>78</v>
      </c>
      <c r="AB51" s="73"/>
      <c r="AC51" s="84"/>
      <c r="AD51" s="85">
        <f>IF(Z51="","",SUM(COUNTIF(Z51,Z$3),COUNTIF(AB51,AB$3)))</f>
        <v>0</v>
      </c>
      <c r="AE51" s="55">
        <v>160</v>
      </c>
      <c r="AF51" s="49">
        <v>18</v>
      </c>
    </row>
    <row r="52" spans="1:31" ht="20.25" customHeight="1">
      <c r="A52" s="73"/>
      <c r="B52" s="73"/>
      <c r="C52" s="73">
        <v>57</v>
      </c>
      <c r="D52" s="73"/>
      <c r="E52" s="247" t="s">
        <v>643</v>
      </c>
      <c r="F52" s="247" t="s">
        <v>154</v>
      </c>
      <c r="G52" s="232" t="s">
        <v>232</v>
      </c>
      <c r="H52" s="216"/>
      <c r="I52" s="77">
        <f>IF(L52="","",Y52+AD52)</f>
        <v>9</v>
      </c>
      <c r="J52" s="78">
        <f>AA52+AC52</f>
        <v>41</v>
      </c>
      <c r="K52" s="79"/>
      <c r="L52" s="80" t="s">
        <v>47</v>
      </c>
      <c r="M52" s="81" t="s">
        <v>48</v>
      </c>
      <c r="N52" s="81" t="s">
        <v>49</v>
      </c>
      <c r="O52" s="81" t="s">
        <v>44</v>
      </c>
      <c r="P52" s="81" t="s">
        <v>47</v>
      </c>
      <c r="Q52" s="81" t="s">
        <v>45</v>
      </c>
      <c r="R52" s="81" t="s">
        <v>45</v>
      </c>
      <c r="S52" s="81" t="s">
        <v>45</v>
      </c>
      <c r="T52" s="81" t="s">
        <v>48</v>
      </c>
      <c r="U52" s="81" t="s">
        <v>46</v>
      </c>
      <c r="V52" s="81" t="s">
        <v>45</v>
      </c>
      <c r="W52" s="81" t="s">
        <v>44</v>
      </c>
      <c r="X52" s="81" t="s">
        <v>46</v>
      </c>
      <c r="Y52" s="82">
        <f>SUM(COUNTIF(L52,L$3),COUNTIF(M52,M$3),COUNTIF(N52,N$3),COUNTIF(O52,O$3),COUNTIF(P52,P$3),COUNTIF(Q52,Q$3),COUNTIF(R52,R$3),COUNTIF(S52,S$3),COUNTIF(T52,T$3),COUNTIF(U52,U$3),COUNTIF(V52,V$3),COUNTIF(W52,W$3),COUNTIF(X52,X$3))</f>
        <v>8</v>
      </c>
      <c r="Z52" s="83" t="s">
        <v>49</v>
      </c>
      <c r="AA52" s="84">
        <v>41</v>
      </c>
      <c r="AB52" s="73"/>
      <c r="AC52" s="84"/>
      <c r="AD52" s="85">
        <f>IF(Z52="","",SUM(COUNTIF(Z52,Z$3),COUNTIF(AB52,AB$3)))</f>
        <v>1</v>
      </c>
      <c r="AE52" s="55">
        <v>124</v>
      </c>
    </row>
    <row r="53" spans="1:32" ht="20.25" customHeight="1">
      <c r="A53" s="73"/>
      <c r="B53" s="73"/>
      <c r="C53" s="73">
        <v>30</v>
      </c>
      <c r="D53" s="73"/>
      <c r="E53" s="247" t="s">
        <v>515</v>
      </c>
      <c r="F53" s="115" t="s">
        <v>147</v>
      </c>
      <c r="G53" s="231" t="s">
        <v>232</v>
      </c>
      <c r="H53" s="214"/>
      <c r="I53" s="77">
        <f>IF(L53="","",Y53+AD53)</f>
        <v>8</v>
      </c>
      <c r="J53" s="78">
        <f>AA53+AC53</f>
        <v>67</v>
      </c>
      <c r="K53" s="79"/>
      <c r="L53" s="80" t="s">
        <v>47</v>
      </c>
      <c r="M53" s="81" t="s">
        <v>45</v>
      </c>
      <c r="N53" s="81" t="s">
        <v>44</v>
      </c>
      <c r="O53" s="81" t="s">
        <v>47</v>
      </c>
      <c r="P53" s="81" t="s">
        <v>44</v>
      </c>
      <c r="Q53" s="81" t="s">
        <v>44</v>
      </c>
      <c r="R53" s="81" t="s">
        <v>45</v>
      </c>
      <c r="S53" s="81" t="s">
        <v>45</v>
      </c>
      <c r="T53" s="81" t="s">
        <v>47</v>
      </c>
      <c r="U53" s="81" t="s">
        <v>46</v>
      </c>
      <c r="V53" s="81" t="s">
        <v>48</v>
      </c>
      <c r="W53" s="81" t="s">
        <v>44</v>
      </c>
      <c r="X53" s="81" t="s">
        <v>45</v>
      </c>
      <c r="Y53" s="82">
        <f>SUM(COUNTIF(L53,L$3),COUNTIF(M53,M$3),COUNTIF(N53,N$3),COUNTIF(O53,O$3),COUNTIF(P53,P$3),COUNTIF(Q53,Q$3),COUNTIF(R53,R$3),COUNTIF(S53,S$3),COUNTIF(T53,T$3),COUNTIF(U53,U$3),COUNTIF(V53,V$3),COUNTIF(W53,W$3),COUNTIF(X53,X$3))</f>
        <v>8</v>
      </c>
      <c r="Z53" s="83" t="s">
        <v>44</v>
      </c>
      <c r="AA53" s="84">
        <v>67</v>
      </c>
      <c r="AB53" s="73"/>
      <c r="AC53" s="84"/>
      <c r="AD53" s="85">
        <f>IF(Z53="","",SUM(COUNTIF(Z53,Z$3),COUNTIF(AB53,AB$3)))</f>
        <v>0</v>
      </c>
      <c r="AE53" s="55">
        <v>241</v>
      </c>
      <c r="AF53" s="49">
        <v>7</v>
      </c>
    </row>
    <row r="54" spans="1:30" ht="20.25" customHeight="1">
      <c r="A54" s="73"/>
      <c r="B54" s="73"/>
      <c r="C54" s="73"/>
      <c r="D54" s="73"/>
      <c r="E54" s="75"/>
      <c r="F54" s="75"/>
      <c r="G54" s="287"/>
      <c r="H54" s="210"/>
      <c r="I54" s="110">
        <f>SUM(I51:I53)</f>
        <v>27</v>
      </c>
      <c r="J54" s="110">
        <f>SUM(J51:J53)</f>
        <v>186</v>
      </c>
      <c r="K54" s="79"/>
      <c r="L54" s="80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2"/>
      <c r="Z54" s="83"/>
      <c r="AA54" s="84"/>
      <c r="AB54" s="73"/>
      <c r="AC54" s="84"/>
      <c r="AD54" s="85"/>
    </row>
    <row r="55" spans="1:30" ht="20.25" customHeight="1">
      <c r="A55" s="73"/>
      <c r="B55" s="73"/>
      <c r="C55" s="73"/>
      <c r="D55" s="73"/>
      <c r="E55" s="75"/>
      <c r="F55" s="75"/>
      <c r="G55" s="287"/>
      <c r="H55" s="210"/>
      <c r="I55" s="77"/>
      <c r="J55" s="78"/>
      <c r="K55" s="79"/>
      <c r="L55" s="80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2"/>
      <c r="Z55" s="83"/>
      <c r="AA55" s="84"/>
      <c r="AB55" s="73"/>
      <c r="AC55" s="84"/>
      <c r="AD55" s="85"/>
    </row>
    <row r="56" spans="1:31" ht="20.25" customHeight="1">
      <c r="A56" s="73">
        <v>11</v>
      </c>
      <c r="B56" s="73"/>
      <c r="C56" s="73">
        <v>2</v>
      </c>
      <c r="D56" s="73"/>
      <c r="E56" s="260" t="s">
        <v>634</v>
      </c>
      <c r="F56" s="153" t="s">
        <v>536</v>
      </c>
      <c r="G56" s="235" t="s">
        <v>247</v>
      </c>
      <c r="H56" s="219"/>
      <c r="I56" s="77">
        <f>IF(L56="","",Y56+AD56)</f>
        <v>13</v>
      </c>
      <c r="J56" s="78">
        <f>AA56+AC56</f>
        <v>22</v>
      </c>
      <c r="K56" s="79"/>
      <c r="L56" s="80" t="s">
        <v>53</v>
      </c>
      <c r="M56" s="81" t="s">
        <v>51</v>
      </c>
      <c r="N56" s="81" t="s">
        <v>64</v>
      </c>
      <c r="O56" s="81" t="s">
        <v>50</v>
      </c>
      <c r="P56" s="81" t="s">
        <v>50</v>
      </c>
      <c r="Q56" s="81" t="s">
        <v>50</v>
      </c>
      <c r="R56" s="81" t="s">
        <v>51</v>
      </c>
      <c r="S56" s="81" t="s">
        <v>51</v>
      </c>
      <c r="T56" s="81" t="s">
        <v>54</v>
      </c>
      <c r="U56" s="81" t="s">
        <v>52</v>
      </c>
      <c r="V56" s="81" t="s">
        <v>54</v>
      </c>
      <c r="W56" s="81" t="s">
        <v>50</v>
      </c>
      <c r="X56" s="81" t="s">
        <v>52</v>
      </c>
      <c r="Y56" s="82">
        <f>SUM(COUNTIF(L56,L$3),COUNTIF(M56,M$3),COUNTIF(N56,N$3),COUNTIF(O56,O$3),COUNTIF(P56,P$3),COUNTIF(Q56,Q$3),COUNTIF(R56,R$3),COUNTIF(S56,S$3),COUNTIF(T56,T$3),COUNTIF(U56,U$3),COUNTIF(V56,V$3),COUNTIF(W56,W$3),COUNTIF(X56,X$3))</f>
        <v>12</v>
      </c>
      <c r="Z56" s="83" t="s">
        <v>64</v>
      </c>
      <c r="AA56" s="84">
        <v>22</v>
      </c>
      <c r="AB56" s="73"/>
      <c r="AC56" s="84"/>
      <c r="AD56" s="85">
        <f>IF(Z56="","",SUM(COUNTIF(Z56,Z$3),COUNTIF(AB56,AB$3)))</f>
        <v>1</v>
      </c>
      <c r="AE56" s="55">
        <v>306</v>
      </c>
    </row>
    <row r="57" spans="1:31" ht="20.25" customHeight="1">
      <c r="A57" s="73"/>
      <c r="B57" s="73"/>
      <c r="C57" s="73">
        <v>60</v>
      </c>
      <c r="D57" s="73"/>
      <c r="E57" s="154" t="s">
        <v>632</v>
      </c>
      <c r="F57" s="154" t="s">
        <v>193</v>
      </c>
      <c r="G57" s="235" t="s">
        <v>247</v>
      </c>
      <c r="H57" s="211"/>
      <c r="I57" s="77">
        <f>IF(L57="","",Y57+AD57)</f>
        <v>8</v>
      </c>
      <c r="J57" s="78">
        <f>AA57+AC57</f>
        <v>36</v>
      </c>
      <c r="K57" s="79"/>
      <c r="L57" s="80" t="s">
        <v>607</v>
      </c>
      <c r="M57" s="81" t="s">
        <v>625</v>
      </c>
      <c r="N57" s="81" t="s">
        <v>625</v>
      </c>
      <c r="O57" s="81" t="s">
        <v>628</v>
      </c>
      <c r="P57" s="81" t="s">
        <v>628</v>
      </c>
      <c r="Q57" s="81" t="s">
        <v>628</v>
      </c>
      <c r="R57" s="81" t="s">
        <v>625</v>
      </c>
      <c r="S57" s="81" t="s">
        <v>625</v>
      </c>
      <c r="T57" s="81" t="s">
        <v>628</v>
      </c>
      <c r="U57" s="81" t="s">
        <v>628</v>
      </c>
      <c r="V57" s="81" t="s">
        <v>627</v>
      </c>
      <c r="W57" s="81" t="s">
        <v>628</v>
      </c>
      <c r="X57" s="81" t="s">
        <v>629</v>
      </c>
      <c r="Y57" s="82">
        <f>SUM(COUNTIF(L57,L$3),COUNTIF(M57,M$3),COUNTIF(N57,N$3),COUNTIF(O57,O$3),COUNTIF(P57,P$3),COUNTIF(Q57,Q$3),COUNTIF(R57,R$3),COUNTIF(S57,S$3),COUNTIF(T57,T$3),COUNTIF(U57,U$3),COUNTIF(V57,V$3),COUNTIF(W57,W$3),COUNTIF(X57,X$3))</f>
        <v>7</v>
      </c>
      <c r="Z57" s="83" t="s">
        <v>626</v>
      </c>
      <c r="AA57" s="84">
        <v>36</v>
      </c>
      <c r="AB57" s="73"/>
      <c r="AC57" s="84"/>
      <c r="AD57" s="85">
        <f>IF(Z57="","",SUM(COUNTIF(Z57,Z$3),COUNTIF(AB57,AB$3)))</f>
        <v>1</v>
      </c>
      <c r="AE57" s="55">
        <v>191</v>
      </c>
    </row>
    <row r="58" spans="1:31" ht="20.25" customHeight="1">
      <c r="A58" s="73"/>
      <c r="B58" s="73"/>
      <c r="C58" s="73">
        <v>139</v>
      </c>
      <c r="D58" s="73"/>
      <c r="E58" s="154" t="s">
        <v>633</v>
      </c>
      <c r="F58" s="154" t="s">
        <v>203</v>
      </c>
      <c r="G58" s="235" t="s">
        <v>247</v>
      </c>
      <c r="H58" s="211"/>
      <c r="I58" s="77">
        <f>IF(L58="","",Y58+AD58)</f>
        <v>5</v>
      </c>
      <c r="J58" s="78">
        <f>AA58+AC58</f>
        <v>14</v>
      </c>
      <c r="K58" s="79"/>
      <c r="L58" s="80" t="s">
        <v>607</v>
      </c>
      <c r="M58" s="81" t="s">
        <v>625</v>
      </c>
      <c r="N58" s="81" t="s">
        <v>627</v>
      </c>
      <c r="O58" s="81" t="s">
        <v>607</v>
      </c>
      <c r="P58" s="81" t="s">
        <v>607</v>
      </c>
      <c r="Q58" s="81" t="s">
        <v>628</v>
      </c>
      <c r="R58" s="81" t="s">
        <v>607</v>
      </c>
      <c r="S58" s="81" t="s">
        <v>628</v>
      </c>
      <c r="T58" s="81" t="s">
        <v>628</v>
      </c>
      <c r="U58" s="81" t="s">
        <v>628</v>
      </c>
      <c r="V58" s="81" t="s">
        <v>625</v>
      </c>
      <c r="W58" s="81" t="s">
        <v>627</v>
      </c>
      <c r="X58" s="81" t="s">
        <v>629</v>
      </c>
      <c r="Y58" s="82">
        <f>SUM(COUNTIF(L58,L$3),COUNTIF(M58,M$3),COUNTIF(N58,N$3),COUNTIF(O58,O$3),COUNTIF(P58,P$3),COUNTIF(Q58,Q$3),COUNTIF(R58,R$3),COUNTIF(S58,S$3),COUNTIF(T58,T$3),COUNTIF(U58,U$3),COUNTIF(V58,V$3),COUNTIF(W58,W$3),COUNTIF(X58,X$3))</f>
        <v>4</v>
      </c>
      <c r="Z58" s="83" t="s">
        <v>626</v>
      </c>
      <c r="AA58" s="84">
        <v>14</v>
      </c>
      <c r="AB58" s="73"/>
      <c r="AC58" s="84"/>
      <c r="AD58" s="85">
        <f>IF(Z58="","",SUM(COUNTIF(Z58,Z$3),COUNTIF(AB58,AB$3)))</f>
        <v>1</v>
      </c>
      <c r="AE58" s="55">
        <v>259</v>
      </c>
    </row>
    <row r="59" spans="1:30" ht="20.25" customHeight="1">
      <c r="A59" s="73"/>
      <c r="B59" s="73"/>
      <c r="C59" s="73"/>
      <c r="D59" s="73"/>
      <c r="E59" s="75"/>
      <c r="F59" s="75"/>
      <c r="G59" s="287"/>
      <c r="H59" s="210"/>
      <c r="I59" s="110">
        <f>SUM(I56:I58)</f>
        <v>26</v>
      </c>
      <c r="J59" s="110">
        <f>SUM(J56:J58)</f>
        <v>72</v>
      </c>
      <c r="K59" s="79"/>
      <c r="L59" s="80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2"/>
      <c r="Z59" s="83"/>
      <c r="AA59" s="84"/>
      <c r="AB59" s="73"/>
      <c r="AC59" s="84"/>
      <c r="AD59" s="85"/>
    </row>
    <row r="60" spans="1:30" ht="20.25" customHeight="1">
      <c r="A60" s="73"/>
      <c r="B60" s="73"/>
      <c r="C60" s="73"/>
      <c r="D60" s="73"/>
      <c r="E60" s="75"/>
      <c r="F60" s="75"/>
      <c r="G60" s="287"/>
      <c r="H60" s="210"/>
      <c r="I60" s="77"/>
      <c r="J60" s="78"/>
      <c r="K60" s="79"/>
      <c r="L60" s="80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2"/>
      <c r="Z60" s="83"/>
      <c r="AA60" s="84"/>
      <c r="AB60" s="73"/>
      <c r="AC60" s="84"/>
      <c r="AD60" s="85"/>
    </row>
    <row r="61" spans="1:32" ht="20.25" customHeight="1">
      <c r="A61" s="73">
        <v>12</v>
      </c>
      <c r="B61" s="73"/>
      <c r="C61" s="73">
        <v>28</v>
      </c>
      <c r="D61" s="73"/>
      <c r="E61" s="242" t="s">
        <v>434</v>
      </c>
      <c r="F61" s="116" t="s">
        <v>136</v>
      </c>
      <c r="G61" s="233" t="s">
        <v>235</v>
      </c>
      <c r="H61" s="200"/>
      <c r="I61" s="77">
        <f>IF(L61="","",Y61+AD61)</f>
        <v>10</v>
      </c>
      <c r="J61" s="78">
        <f>AA61+AC61</f>
        <v>76</v>
      </c>
      <c r="K61" s="79"/>
      <c r="L61" s="80" t="s">
        <v>47</v>
      </c>
      <c r="M61" s="81" t="s">
        <v>45</v>
      </c>
      <c r="N61" s="81" t="s">
        <v>49</v>
      </c>
      <c r="O61" s="81" t="s">
        <v>44</v>
      </c>
      <c r="P61" s="81" t="s">
        <v>44</v>
      </c>
      <c r="Q61" s="81" t="s">
        <v>44</v>
      </c>
      <c r="R61" s="81" t="s">
        <v>45</v>
      </c>
      <c r="S61" s="81" t="s">
        <v>45</v>
      </c>
      <c r="T61" s="81" t="s">
        <v>48</v>
      </c>
      <c r="U61" s="81" t="s">
        <v>46</v>
      </c>
      <c r="V61" s="81" t="s">
        <v>45</v>
      </c>
      <c r="W61" s="81" t="s">
        <v>44</v>
      </c>
      <c r="X61" s="81" t="s">
        <v>45</v>
      </c>
      <c r="Y61" s="82">
        <f>SUM(COUNTIF(L61,L$3),COUNTIF(M61,M$3),COUNTIF(N61,N$3),COUNTIF(O61,O$3),COUNTIF(P61,P$3),COUNTIF(Q61,Q$3),COUNTIF(R61,R$3),COUNTIF(S61,S$3),COUNTIF(T61,T$3),COUNTIF(U61,U$3),COUNTIF(V61,V$3),COUNTIF(W61,W$3),COUNTIF(X61,X$3))</f>
        <v>10</v>
      </c>
      <c r="Z61" s="83" t="s">
        <v>44</v>
      </c>
      <c r="AA61" s="84">
        <v>76</v>
      </c>
      <c r="AB61" s="73"/>
      <c r="AC61" s="84"/>
      <c r="AD61" s="85">
        <f>IF(Z61="","",SUM(COUNTIF(Z61,Z$3),COUNTIF(AB61,AB$3)))</f>
        <v>0</v>
      </c>
      <c r="AE61" s="55">
        <v>247</v>
      </c>
      <c r="AF61" s="49">
        <v>16</v>
      </c>
    </row>
    <row r="62" spans="1:31" ht="20.25" customHeight="1">
      <c r="A62" s="73"/>
      <c r="B62" s="73"/>
      <c r="C62" s="73">
        <v>41</v>
      </c>
      <c r="D62" s="73"/>
      <c r="E62" s="75" t="s">
        <v>614</v>
      </c>
      <c r="F62" s="75" t="s">
        <v>121</v>
      </c>
      <c r="G62" s="286" t="s">
        <v>235</v>
      </c>
      <c r="H62" s="210"/>
      <c r="I62" s="77">
        <f>IF(L62="","",Y62+AD62)</f>
        <v>9</v>
      </c>
      <c r="J62" s="78">
        <f>AA62+AC62</f>
        <v>47</v>
      </c>
      <c r="K62" s="79"/>
      <c r="L62" s="80" t="s">
        <v>46</v>
      </c>
      <c r="M62" s="81" t="s">
        <v>45</v>
      </c>
      <c r="N62" s="81" t="s">
        <v>49</v>
      </c>
      <c r="O62" s="81" t="s">
        <v>44</v>
      </c>
      <c r="P62" s="81" t="s">
        <v>48</v>
      </c>
      <c r="Q62" s="81" t="s">
        <v>47</v>
      </c>
      <c r="R62" s="81" t="s">
        <v>45</v>
      </c>
      <c r="S62" s="81" t="s">
        <v>45</v>
      </c>
      <c r="T62" s="81" t="s">
        <v>47</v>
      </c>
      <c r="U62" s="81" t="s">
        <v>46</v>
      </c>
      <c r="V62" s="81" t="s">
        <v>48</v>
      </c>
      <c r="W62" s="81" t="s">
        <v>46</v>
      </c>
      <c r="X62" s="81" t="s">
        <v>46</v>
      </c>
      <c r="Y62" s="82">
        <f>SUM(COUNTIF(L62,L$3),COUNTIF(M62,M$3),COUNTIF(N62,N$3),COUNTIF(O62,O$3),COUNTIF(P62,P$3),COUNTIF(Q62,Q$3),COUNTIF(R62,R$3),COUNTIF(S62,S$3),COUNTIF(T62,T$3),COUNTIF(U62,U$3),COUNTIF(V62,V$3),COUNTIF(W62,W$3),COUNTIF(X62,X$3))</f>
        <v>8</v>
      </c>
      <c r="Z62" s="83" t="s">
        <v>49</v>
      </c>
      <c r="AA62" s="84">
        <v>47</v>
      </c>
      <c r="AB62" s="73"/>
      <c r="AC62" s="84"/>
      <c r="AD62" s="85">
        <f>IF(Z62="","",SUM(COUNTIF(Z62,Z$3),COUNTIF(AB62,AB$3)))</f>
        <v>1</v>
      </c>
      <c r="AE62" s="55">
        <v>228</v>
      </c>
    </row>
    <row r="63" spans="1:32" ht="20.25" customHeight="1">
      <c r="A63" s="73"/>
      <c r="B63" s="73"/>
      <c r="C63" s="73">
        <v>84</v>
      </c>
      <c r="D63" s="73"/>
      <c r="E63" s="75" t="s">
        <v>582</v>
      </c>
      <c r="F63" s="75" t="s">
        <v>137</v>
      </c>
      <c r="G63" s="286" t="s">
        <v>235</v>
      </c>
      <c r="H63" s="210"/>
      <c r="I63" s="77">
        <f>IF(L63="","",Y63+AD63)</f>
        <v>7</v>
      </c>
      <c r="J63" s="78">
        <f>AA63+AC63</f>
        <v>67</v>
      </c>
      <c r="K63" s="79"/>
      <c r="L63" s="80" t="s">
        <v>49</v>
      </c>
      <c r="M63" s="81" t="s">
        <v>45</v>
      </c>
      <c r="N63" s="81" t="s">
        <v>49</v>
      </c>
      <c r="O63" s="81" t="s">
        <v>48</v>
      </c>
      <c r="P63" s="81" t="s">
        <v>44</v>
      </c>
      <c r="Q63" s="81" t="s">
        <v>47</v>
      </c>
      <c r="R63" s="81" t="s">
        <v>45</v>
      </c>
      <c r="S63" s="81" t="s">
        <v>45</v>
      </c>
      <c r="T63" s="81" t="s">
        <v>49</v>
      </c>
      <c r="U63" s="81" t="s">
        <v>45</v>
      </c>
      <c r="V63" s="81" t="s">
        <v>48</v>
      </c>
      <c r="W63" s="81" t="s">
        <v>44</v>
      </c>
      <c r="X63" s="81" t="s">
        <v>46</v>
      </c>
      <c r="Y63" s="82">
        <f>SUM(COUNTIF(L63,L$3),COUNTIF(M63,M$3),COUNTIF(N63,N$3),COUNTIF(O63,O$3),COUNTIF(P63,P$3),COUNTIF(Q63,Q$3),COUNTIF(R63,R$3),COUNTIF(S63,S$3),COUNTIF(T63,T$3),COUNTIF(U63,U$3),COUNTIF(V63,V$3),COUNTIF(W63,W$3),COUNTIF(X63,X$3))</f>
        <v>7</v>
      </c>
      <c r="Z63" s="83" t="s">
        <v>44</v>
      </c>
      <c r="AA63" s="84">
        <v>67</v>
      </c>
      <c r="AB63" s="73"/>
      <c r="AC63" s="84"/>
      <c r="AD63" s="85">
        <f>IF(Z63="","",SUM(COUNTIF(Z63,Z$3),COUNTIF(AB63,AB$3)))</f>
        <v>0</v>
      </c>
      <c r="AE63" s="55">
        <v>230</v>
      </c>
      <c r="AF63" s="49">
        <v>7</v>
      </c>
    </row>
    <row r="64" spans="1:30" ht="20.25" customHeight="1">
      <c r="A64" s="73"/>
      <c r="B64" s="73"/>
      <c r="C64" s="73"/>
      <c r="D64" s="73"/>
      <c r="E64" s="75"/>
      <c r="F64" s="75"/>
      <c r="G64" s="287"/>
      <c r="H64" s="210"/>
      <c r="I64" s="110">
        <f>SUM(I61:I63)</f>
        <v>26</v>
      </c>
      <c r="J64" s="110">
        <f>SUM(J61:J63)</f>
        <v>190</v>
      </c>
      <c r="K64" s="79"/>
      <c r="L64" s="80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83"/>
      <c r="AA64" s="84"/>
      <c r="AB64" s="73"/>
      <c r="AC64" s="84"/>
      <c r="AD64" s="85"/>
    </row>
    <row r="65" spans="1:30" ht="20.25" customHeight="1">
      <c r="A65" s="73"/>
      <c r="B65" s="73"/>
      <c r="C65" s="73"/>
      <c r="D65" s="73"/>
      <c r="E65" s="75"/>
      <c r="F65" s="75"/>
      <c r="G65" s="287"/>
      <c r="H65" s="210"/>
      <c r="I65" s="77"/>
      <c r="J65" s="78"/>
      <c r="K65" s="79"/>
      <c r="L65" s="80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3"/>
      <c r="AA65" s="84"/>
      <c r="AB65" s="73"/>
      <c r="AC65" s="84"/>
      <c r="AD65" s="85"/>
    </row>
    <row r="66" spans="1:32" ht="20.25" customHeight="1">
      <c r="A66" s="73">
        <v>13</v>
      </c>
      <c r="B66" s="73"/>
      <c r="C66" s="73">
        <v>55</v>
      </c>
      <c r="D66" s="73"/>
      <c r="E66" s="88" t="s">
        <v>611</v>
      </c>
      <c r="F66" s="88" t="s">
        <v>172</v>
      </c>
      <c r="G66" s="112" t="s">
        <v>230</v>
      </c>
      <c r="H66" s="211"/>
      <c r="I66" s="77">
        <f>IF(L66="","",Y66+AD66)</f>
        <v>9</v>
      </c>
      <c r="J66" s="78">
        <f>AA66+AC66</f>
        <v>112</v>
      </c>
      <c r="K66" s="79"/>
      <c r="L66" s="80" t="s">
        <v>42</v>
      </c>
      <c r="M66" s="81" t="s">
        <v>43</v>
      </c>
      <c r="N66" s="81" t="s">
        <v>610</v>
      </c>
      <c r="O66" s="81" t="s">
        <v>610</v>
      </c>
      <c r="P66" s="81" t="s">
        <v>39</v>
      </c>
      <c r="Q66" s="81" t="s">
        <v>39</v>
      </c>
      <c r="R66" s="81" t="s">
        <v>40</v>
      </c>
      <c r="S66" s="81" t="s">
        <v>40</v>
      </c>
      <c r="T66" s="81" t="s">
        <v>42</v>
      </c>
      <c r="U66" s="81" t="s">
        <v>41</v>
      </c>
      <c r="V66" s="81" t="s">
        <v>43</v>
      </c>
      <c r="W66" s="81" t="s">
        <v>39</v>
      </c>
      <c r="X66" s="81" t="s">
        <v>41</v>
      </c>
      <c r="Y66" s="82">
        <f>SUM(COUNTIF(L66,L$3),COUNTIF(M66,M$3),COUNTIF(N66,N$3),COUNTIF(O66,O$3),COUNTIF(P66,P$3),COUNTIF(Q66,Q$3),COUNTIF(R66,R$3),COUNTIF(S66,S$3),COUNTIF(T66,T$3),COUNTIF(U66,U$3),COUNTIF(V66,V$3),COUNTIF(W66,W$3),COUNTIF(X66,X$3))</f>
        <v>9</v>
      </c>
      <c r="Z66" s="83" t="s">
        <v>40</v>
      </c>
      <c r="AA66" s="84">
        <v>112</v>
      </c>
      <c r="AB66" s="73"/>
      <c r="AC66" s="84"/>
      <c r="AD66" s="85">
        <f>IF(Z66="","",SUM(COUNTIF(Z66,Z$3),COUNTIF(AB66,AB$3)))</f>
        <v>0</v>
      </c>
      <c r="AE66" s="55">
        <v>248</v>
      </c>
      <c r="AF66" s="49">
        <v>52</v>
      </c>
    </row>
    <row r="67" spans="1:32" ht="20.25" customHeight="1">
      <c r="A67" s="73"/>
      <c r="B67" s="73"/>
      <c r="C67" s="73">
        <v>65</v>
      </c>
      <c r="D67" s="73"/>
      <c r="E67" s="88" t="s">
        <v>612</v>
      </c>
      <c r="F67" s="88" t="s">
        <v>183</v>
      </c>
      <c r="G67" s="112" t="s">
        <v>230</v>
      </c>
      <c r="H67" s="211"/>
      <c r="I67" s="77">
        <f>IF(L67="","",Y67+AD67)</f>
        <v>8</v>
      </c>
      <c r="J67" s="78">
        <f>AA67+AC67</f>
        <v>75</v>
      </c>
      <c r="K67" s="79"/>
      <c r="L67" s="80" t="s">
        <v>41</v>
      </c>
      <c r="M67" s="81" t="s">
        <v>40</v>
      </c>
      <c r="N67" s="81" t="s">
        <v>40</v>
      </c>
      <c r="O67" s="81" t="s">
        <v>610</v>
      </c>
      <c r="P67" s="81" t="s">
        <v>39</v>
      </c>
      <c r="Q67" s="81" t="s">
        <v>42</v>
      </c>
      <c r="R67" s="81" t="s">
        <v>40</v>
      </c>
      <c r="S67" s="81" t="s">
        <v>40</v>
      </c>
      <c r="T67" s="81" t="s">
        <v>41</v>
      </c>
      <c r="U67" s="81" t="s">
        <v>41</v>
      </c>
      <c r="V67" s="81" t="s">
        <v>43</v>
      </c>
      <c r="W67" s="81" t="s">
        <v>43</v>
      </c>
      <c r="X67" s="81" t="s">
        <v>41</v>
      </c>
      <c r="Y67" s="82">
        <f>SUM(COUNTIF(L67,L$3),COUNTIF(M67,M$3),COUNTIF(N67,N$3),COUNTIF(O67,O$3),COUNTIF(P67,P$3),COUNTIF(Q67,Q$3),COUNTIF(R67,R$3),COUNTIF(S67,S$3),COUNTIF(T67,T$3),COUNTIF(U67,U$3),COUNTIF(V67,V$3),COUNTIF(W67,W$3),COUNTIF(X67,X$3))</f>
        <v>8</v>
      </c>
      <c r="Z67" s="83" t="s">
        <v>42</v>
      </c>
      <c r="AA67" s="84">
        <v>75</v>
      </c>
      <c r="AB67" s="73"/>
      <c r="AC67" s="84"/>
      <c r="AD67" s="85">
        <f>IF(Z67="","",SUM(COUNTIF(Z67,Z$3),COUNTIF(AB67,AB$3)))</f>
        <v>0</v>
      </c>
      <c r="AE67" s="55">
        <v>252</v>
      </c>
      <c r="AF67" s="49">
        <v>15</v>
      </c>
    </row>
    <row r="68" spans="1:32" ht="20.25" customHeight="1">
      <c r="A68" s="73"/>
      <c r="B68" s="73"/>
      <c r="C68" s="73">
        <v>75</v>
      </c>
      <c r="D68" s="73"/>
      <c r="E68" s="75" t="s">
        <v>613</v>
      </c>
      <c r="F68" s="75" t="s">
        <v>140</v>
      </c>
      <c r="G68" s="76" t="s">
        <v>230</v>
      </c>
      <c r="H68" s="210"/>
      <c r="I68" s="77">
        <f>IF(L68="","",Y68+AD68)</f>
        <v>8</v>
      </c>
      <c r="J68" s="78">
        <f>AA68+AC68</f>
        <v>94</v>
      </c>
      <c r="K68" s="79"/>
      <c r="L68" s="80" t="s">
        <v>42</v>
      </c>
      <c r="M68" s="81" t="s">
        <v>40</v>
      </c>
      <c r="N68" s="81" t="s">
        <v>43</v>
      </c>
      <c r="O68" s="81" t="s">
        <v>610</v>
      </c>
      <c r="P68" s="81" t="s">
        <v>39</v>
      </c>
      <c r="Q68" s="81" t="s">
        <v>39</v>
      </c>
      <c r="R68" s="81" t="s">
        <v>42</v>
      </c>
      <c r="S68" s="81" t="s">
        <v>40</v>
      </c>
      <c r="T68" s="81" t="s">
        <v>43</v>
      </c>
      <c r="U68" s="81" t="s">
        <v>41</v>
      </c>
      <c r="V68" s="81" t="s">
        <v>43</v>
      </c>
      <c r="W68" s="81" t="s">
        <v>39</v>
      </c>
      <c r="X68" s="81" t="s">
        <v>42</v>
      </c>
      <c r="Y68" s="82">
        <f>SUM(COUNTIF(L68,L$3),COUNTIF(M68,M$3),COUNTIF(N68,N$3),COUNTIF(O68,O$3),COUNTIF(P68,P$3),COUNTIF(Q68,Q$3),COUNTIF(R68,R$3),COUNTIF(S68,S$3),COUNTIF(T68,T$3),COUNTIF(U68,U$3),COUNTIF(V68,V$3),COUNTIF(W68,W$3),COUNTIF(X68,X$3))</f>
        <v>8</v>
      </c>
      <c r="Z68" s="83" t="s">
        <v>39</v>
      </c>
      <c r="AA68" s="84">
        <v>94</v>
      </c>
      <c r="AB68" s="73"/>
      <c r="AC68" s="84"/>
      <c r="AD68" s="85">
        <f>IF(Z68="","",SUM(COUNTIF(Z68,Z$3),COUNTIF(AB68,AB$3)))</f>
        <v>0</v>
      </c>
      <c r="AE68" s="55">
        <v>141</v>
      </c>
      <c r="AF68" s="49">
        <v>34</v>
      </c>
    </row>
    <row r="69" spans="1:30" ht="20.25" customHeight="1">
      <c r="A69" s="73"/>
      <c r="B69" s="73"/>
      <c r="C69" s="73"/>
      <c r="D69" s="73"/>
      <c r="E69" s="75"/>
      <c r="F69" s="75"/>
      <c r="G69" s="287"/>
      <c r="H69" s="210"/>
      <c r="I69" s="110">
        <f>SUM(I66:I68)</f>
        <v>25</v>
      </c>
      <c r="J69" s="110">
        <f>SUM(J66:J68)</f>
        <v>281</v>
      </c>
      <c r="K69" s="79"/>
      <c r="L69" s="80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83"/>
      <c r="AA69" s="84"/>
      <c r="AB69" s="73"/>
      <c r="AC69" s="84"/>
      <c r="AD69" s="85"/>
    </row>
    <row r="70" spans="1:30" ht="20.25" customHeight="1">
      <c r="A70" s="73"/>
      <c r="B70" s="73"/>
      <c r="C70" s="73"/>
      <c r="D70" s="73"/>
      <c r="E70" s="75"/>
      <c r="F70" s="75"/>
      <c r="G70" s="287"/>
      <c r="H70" s="210"/>
      <c r="I70" s="77"/>
      <c r="J70" s="78"/>
      <c r="K70" s="79"/>
      <c r="L70" s="80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2"/>
      <c r="Z70" s="83"/>
      <c r="AA70" s="84"/>
      <c r="AB70" s="73"/>
      <c r="AC70" s="84"/>
      <c r="AD70" s="85"/>
    </row>
    <row r="71" spans="1:31" ht="20.25" customHeight="1">
      <c r="A71" s="73">
        <v>14</v>
      </c>
      <c r="B71" s="73">
        <v>5</v>
      </c>
      <c r="C71" s="73">
        <v>34</v>
      </c>
      <c r="D71" s="73">
        <v>11</v>
      </c>
      <c r="E71" s="152" t="s">
        <v>254</v>
      </c>
      <c r="F71" s="152" t="s">
        <v>92</v>
      </c>
      <c r="G71" s="234" t="s">
        <v>217</v>
      </c>
      <c r="H71" s="221" t="s">
        <v>422</v>
      </c>
      <c r="I71" s="77">
        <f>IF(L71="","",Y71+AD71)</f>
        <v>9</v>
      </c>
      <c r="J71" s="78">
        <f>AA71+AC71</f>
        <v>9</v>
      </c>
      <c r="K71" s="79"/>
      <c r="L71" s="80" t="s">
        <v>63</v>
      </c>
      <c r="M71" s="81" t="s">
        <v>60</v>
      </c>
      <c r="N71" s="81" t="s">
        <v>79</v>
      </c>
      <c r="O71" s="81" t="s">
        <v>59</v>
      </c>
      <c r="P71" s="81" t="s">
        <v>63</v>
      </c>
      <c r="Q71" s="81" t="s">
        <v>438</v>
      </c>
      <c r="R71" s="81" t="s">
        <v>60</v>
      </c>
      <c r="S71" s="81" t="s">
        <v>60</v>
      </c>
      <c r="T71" s="81" t="s">
        <v>438</v>
      </c>
      <c r="U71" s="81" t="s">
        <v>439</v>
      </c>
      <c r="V71" s="81" t="s">
        <v>61</v>
      </c>
      <c r="W71" s="81" t="s">
        <v>59</v>
      </c>
      <c r="X71" s="81" t="s">
        <v>62</v>
      </c>
      <c r="Y71" s="82">
        <f>SUM(COUNTIF(L71,L$3),COUNTIF(M71,M$3),COUNTIF(N71,N$3),COUNTIF(O71,O$3),COUNTIF(P71,P$3),COUNTIF(Q71,Q$3),COUNTIF(R71,R$3),COUNTIF(S71,S$3),COUNTIF(T71,T$3),COUNTIF(U71,U$3),COUNTIF(V71,V$3),COUNTIF(W71,W$3),COUNTIF(X71,X$3))</f>
        <v>8</v>
      </c>
      <c r="Z71" s="83" t="s">
        <v>79</v>
      </c>
      <c r="AA71" s="84">
        <v>9</v>
      </c>
      <c r="AB71" s="73"/>
      <c r="AC71" s="84"/>
      <c r="AD71" s="85">
        <f>IF(Z71="","",SUM(COUNTIF(Z71,Z$3),COUNTIF(AB71,AB$3)))</f>
        <v>1</v>
      </c>
      <c r="AE71" s="55">
        <v>211</v>
      </c>
    </row>
    <row r="72" spans="1:32" ht="20.25" customHeight="1">
      <c r="A72" s="73"/>
      <c r="B72" s="73"/>
      <c r="C72" s="73">
        <v>61</v>
      </c>
      <c r="D72" s="73">
        <v>16</v>
      </c>
      <c r="E72" s="152" t="s">
        <v>255</v>
      </c>
      <c r="F72" s="152" t="s">
        <v>27</v>
      </c>
      <c r="G72" s="234" t="s">
        <v>217</v>
      </c>
      <c r="H72" s="221" t="s">
        <v>422</v>
      </c>
      <c r="I72" s="77">
        <f>IF(L72="","",Y72+AD72)</f>
        <v>8</v>
      </c>
      <c r="J72" s="78">
        <f>AA72+AC72</f>
        <v>65</v>
      </c>
      <c r="K72" s="79"/>
      <c r="L72" s="80" t="s">
        <v>63</v>
      </c>
      <c r="M72" s="81" t="s">
        <v>60</v>
      </c>
      <c r="N72" s="81" t="s">
        <v>61</v>
      </c>
      <c r="O72" s="81" t="s">
        <v>61</v>
      </c>
      <c r="P72" s="81" t="s">
        <v>63</v>
      </c>
      <c r="Q72" s="81" t="s">
        <v>59</v>
      </c>
      <c r="R72" s="81" t="s">
        <v>60</v>
      </c>
      <c r="S72" s="81" t="s">
        <v>60</v>
      </c>
      <c r="T72" s="81" t="s">
        <v>59</v>
      </c>
      <c r="U72" s="81" t="s">
        <v>62</v>
      </c>
      <c r="V72" s="81" t="s">
        <v>61</v>
      </c>
      <c r="W72" s="81" t="s">
        <v>59</v>
      </c>
      <c r="X72" s="81" t="s">
        <v>62</v>
      </c>
      <c r="Y72" s="82">
        <f>SUM(COUNTIF(L72,L$3),COUNTIF(M72,M$3),COUNTIF(N72,N$3),COUNTIF(O72,O$3),COUNTIF(P72,P$3),COUNTIF(Q72,Q$3),COUNTIF(R72,R$3),COUNTIF(S72,S$3),COUNTIF(T72,T$3),COUNTIF(U72,U$3),COUNTIF(V72,V$3),COUNTIF(W72,W$3),COUNTIF(X72,X$3))</f>
        <v>8</v>
      </c>
      <c r="Z72" s="83" t="s">
        <v>60</v>
      </c>
      <c r="AA72" s="84">
        <v>65</v>
      </c>
      <c r="AB72" s="73"/>
      <c r="AC72" s="84"/>
      <c r="AD72" s="85">
        <f>IF(Z72="","",SUM(COUNTIF(Z72,Z$3),COUNTIF(AB72,AB$3)))</f>
        <v>0</v>
      </c>
      <c r="AE72" s="55">
        <v>123</v>
      </c>
      <c r="AF72" s="49">
        <v>5</v>
      </c>
    </row>
    <row r="73" spans="1:31" ht="20.25" customHeight="1">
      <c r="A73" s="73"/>
      <c r="B73" s="73"/>
      <c r="C73" s="73">
        <v>80</v>
      </c>
      <c r="D73" s="73">
        <v>23</v>
      </c>
      <c r="E73" s="152" t="s">
        <v>251</v>
      </c>
      <c r="F73" s="152" t="s">
        <v>88</v>
      </c>
      <c r="G73" s="234" t="s">
        <v>217</v>
      </c>
      <c r="H73" s="221" t="s">
        <v>422</v>
      </c>
      <c r="I73" s="77">
        <f>IF(L73="","",Y73+AD73)</f>
        <v>7</v>
      </c>
      <c r="J73" s="78">
        <f>AA73+AC73</f>
        <v>19</v>
      </c>
      <c r="K73" s="79"/>
      <c r="L73" s="80" t="s">
        <v>62</v>
      </c>
      <c r="M73" s="81" t="s">
        <v>60</v>
      </c>
      <c r="N73" s="81" t="s">
        <v>79</v>
      </c>
      <c r="O73" s="81" t="s">
        <v>79</v>
      </c>
      <c r="P73" s="81" t="s">
        <v>63</v>
      </c>
      <c r="Q73" s="81" t="s">
        <v>63</v>
      </c>
      <c r="R73" s="81" t="s">
        <v>60</v>
      </c>
      <c r="S73" s="81" t="s">
        <v>60</v>
      </c>
      <c r="T73" s="81" t="s">
        <v>63</v>
      </c>
      <c r="U73" s="81" t="s">
        <v>62</v>
      </c>
      <c r="V73" s="81" t="s">
        <v>59</v>
      </c>
      <c r="W73" s="81" t="s">
        <v>59</v>
      </c>
      <c r="X73" s="81" t="s">
        <v>62</v>
      </c>
      <c r="Y73" s="82">
        <f>SUM(COUNTIF(L73,L$3),COUNTIF(M73,M$3),COUNTIF(N73,N$3),COUNTIF(O73,O$3),COUNTIF(P73,P$3),COUNTIF(Q73,Q$3),COUNTIF(R73,R$3),COUNTIF(S73,S$3),COUNTIF(T73,T$3),COUNTIF(U73,U$3),COUNTIF(V73,V$3),COUNTIF(W73,W$3),COUNTIF(X73,X$3))</f>
        <v>6</v>
      </c>
      <c r="Z73" s="83" t="s">
        <v>79</v>
      </c>
      <c r="AA73" s="84">
        <v>19</v>
      </c>
      <c r="AB73" s="73"/>
      <c r="AC73" s="84"/>
      <c r="AD73" s="85">
        <f>IF(Z73="","",SUM(COUNTIF(Z73,Z$3),COUNTIF(AB73,AB$3)))</f>
        <v>1</v>
      </c>
      <c r="AE73" s="55">
        <v>111</v>
      </c>
    </row>
    <row r="74" spans="1:30" ht="20.25" customHeight="1">
      <c r="A74" s="73"/>
      <c r="B74" s="73"/>
      <c r="C74" s="73"/>
      <c r="D74" s="73"/>
      <c r="E74" s="75"/>
      <c r="F74" s="75"/>
      <c r="G74" s="287"/>
      <c r="H74" s="210"/>
      <c r="I74" s="110">
        <f>SUM(I71:I73)</f>
        <v>24</v>
      </c>
      <c r="J74" s="110">
        <f>SUM(J71:J73)</f>
        <v>93</v>
      </c>
      <c r="K74" s="79"/>
      <c r="L74" s="80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2"/>
      <c r="Z74" s="83"/>
      <c r="AA74" s="84"/>
      <c r="AB74" s="73"/>
      <c r="AC74" s="84"/>
      <c r="AD74" s="85"/>
    </row>
    <row r="75" spans="1:30" ht="20.25" customHeight="1">
      <c r="A75" s="73"/>
      <c r="B75" s="73"/>
      <c r="C75" s="73"/>
      <c r="D75" s="73"/>
      <c r="E75" s="75"/>
      <c r="F75" s="75"/>
      <c r="G75" s="287"/>
      <c r="H75" s="210"/>
      <c r="I75" s="77"/>
      <c r="J75" s="78"/>
      <c r="K75" s="79"/>
      <c r="L75" s="80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2"/>
      <c r="Z75" s="83"/>
      <c r="AA75" s="84"/>
      <c r="AB75" s="73"/>
      <c r="AC75" s="84"/>
      <c r="AD75" s="85"/>
    </row>
    <row r="76" spans="1:32" ht="20.25" customHeight="1">
      <c r="A76" s="73">
        <v>15</v>
      </c>
      <c r="B76" s="73">
        <v>6</v>
      </c>
      <c r="C76" s="73">
        <v>64</v>
      </c>
      <c r="D76" s="73">
        <v>18</v>
      </c>
      <c r="E76" s="249" t="s">
        <v>639</v>
      </c>
      <c r="F76" s="267" t="s">
        <v>810</v>
      </c>
      <c r="G76" s="272" t="s">
        <v>219</v>
      </c>
      <c r="H76" s="276" t="s">
        <v>463</v>
      </c>
      <c r="I76" s="77">
        <f>IF(L76="","",Y76+AD76)</f>
        <v>8</v>
      </c>
      <c r="J76" s="78">
        <f>AA76+AC76</f>
        <v>74</v>
      </c>
      <c r="K76" s="79"/>
      <c r="L76" s="80" t="s">
        <v>68</v>
      </c>
      <c r="M76" s="81" t="s">
        <v>66</v>
      </c>
      <c r="N76" s="81" t="s">
        <v>65</v>
      </c>
      <c r="O76" s="81" t="s">
        <v>74</v>
      </c>
      <c r="P76" s="81" t="s">
        <v>65</v>
      </c>
      <c r="Q76" s="81" t="s">
        <v>74</v>
      </c>
      <c r="R76" s="81" t="s">
        <v>66</v>
      </c>
      <c r="S76" s="81" t="s">
        <v>66</v>
      </c>
      <c r="T76" s="81" t="s">
        <v>464</v>
      </c>
      <c r="U76" s="81" t="s">
        <v>67</v>
      </c>
      <c r="V76" s="81" t="s">
        <v>74</v>
      </c>
      <c r="W76" s="81" t="s">
        <v>65</v>
      </c>
      <c r="X76" s="81" t="s">
        <v>67</v>
      </c>
      <c r="Y76" s="82">
        <f>SUM(COUNTIF(L76,L$3),COUNTIF(M76,M$3),COUNTIF(N76,N$3),COUNTIF(O76,O$3),COUNTIF(P76,P$3),COUNTIF(Q76,Q$3),COUNTIF(R76,R$3),COUNTIF(S76,S$3),COUNTIF(T76,T$3),COUNTIF(U76,U$3),COUNTIF(V76,V$3),COUNTIF(W76,W$3),COUNTIF(X76,X$3))</f>
        <v>8</v>
      </c>
      <c r="Z76" s="83" t="s">
        <v>65</v>
      </c>
      <c r="AA76" s="84">
        <v>74</v>
      </c>
      <c r="AB76" s="73"/>
      <c r="AC76" s="84"/>
      <c r="AD76" s="85">
        <f>IF(Z76="","",SUM(COUNTIF(Z76,Z$3),COUNTIF(AB76,AB$3)))</f>
        <v>0</v>
      </c>
      <c r="AE76" s="55">
        <v>298</v>
      </c>
      <c r="AF76" s="49">
        <v>14</v>
      </c>
    </row>
    <row r="77" spans="1:32" ht="20.25" customHeight="1">
      <c r="A77" s="73"/>
      <c r="B77" s="73"/>
      <c r="C77" s="73">
        <v>67</v>
      </c>
      <c r="D77" s="73">
        <v>19</v>
      </c>
      <c r="E77" s="250" t="s">
        <v>640</v>
      </c>
      <c r="F77" s="268" t="s">
        <v>812</v>
      </c>
      <c r="G77" s="273" t="s">
        <v>219</v>
      </c>
      <c r="H77" s="277" t="s">
        <v>463</v>
      </c>
      <c r="I77" s="77">
        <f>IF(L77="","",Y77+AD77)</f>
        <v>8</v>
      </c>
      <c r="J77" s="78">
        <f>AA77+AC77</f>
        <v>79</v>
      </c>
      <c r="K77" s="79"/>
      <c r="L77" s="80" t="s">
        <v>68</v>
      </c>
      <c r="M77" s="81" t="s">
        <v>66</v>
      </c>
      <c r="N77" s="81" t="s">
        <v>68</v>
      </c>
      <c r="O77" s="81" t="s">
        <v>68</v>
      </c>
      <c r="P77" s="81" t="s">
        <v>65</v>
      </c>
      <c r="Q77" s="81" t="s">
        <v>65</v>
      </c>
      <c r="R77" s="81" t="s">
        <v>66</v>
      </c>
      <c r="S77" s="81" t="s">
        <v>66</v>
      </c>
      <c r="T77" s="81" t="s">
        <v>68</v>
      </c>
      <c r="U77" s="81" t="s">
        <v>67</v>
      </c>
      <c r="V77" s="81" t="s">
        <v>67</v>
      </c>
      <c r="W77" s="81" t="s">
        <v>68</v>
      </c>
      <c r="X77" s="81" t="s">
        <v>67</v>
      </c>
      <c r="Y77" s="82">
        <f>SUM(COUNTIF(L77,L$3),COUNTIF(M77,M$3),COUNTIF(N77,N$3),COUNTIF(O77,O$3),COUNTIF(P77,P$3),COUNTIF(Q77,Q$3),COUNTIF(R77,R$3),COUNTIF(S77,S$3),COUNTIF(T77,T$3),COUNTIF(U77,U$3),COUNTIF(V77,V$3),COUNTIF(W77,W$3),COUNTIF(X77,X$3))</f>
        <v>8</v>
      </c>
      <c r="Z77" s="83" t="s">
        <v>68</v>
      </c>
      <c r="AA77" s="84">
        <v>79</v>
      </c>
      <c r="AB77" s="73"/>
      <c r="AC77" s="84"/>
      <c r="AD77" s="85">
        <f>IF(Z77="","",SUM(COUNTIF(Z77,Z$3),COUNTIF(AB77,AB$3)))</f>
        <v>0</v>
      </c>
      <c r="AE77" s="55">
        <v>288</v>
      </c>
      <c r="AF77" s="49">
        <v>19</v>
      </c>
    </row>
    <row r="78" spans="1:31" ht="20.25" customHeight="1">
      <c r="A78" s="73"/>
      <c r="B78" s="73"/>
      <c r="C78" s="73">
        <v>116</v>
      </c>
      <c r="D78" s="73">
        <v>32</v>
      </c>
      <c r="E78" s="74" t="s">
        <v>641</v>
      </c>
      <c r="F78" s="89" t="s">
        <v>823</v>
      </c>
      <c r="G78" s="230" t="s">
        <v>219</v>
      </c>
      <c r="H78" s="215" t="s">
        <v>463</v>
      </c>
      <c r="I78" s="77">
        <f>IF(L78="","",Y78+AD78)</f>
        <v>6</v>
      </c>
      <c r="J78" s="78">
        <f>AA78+AC78</f>
        <v>20</v>
      </c>
      <c r="K78" s="79"/>
      <c r="L78" s="80" t="s">
        <v>65</v>
      </c>
      <c r="M78" s="81" t="s">
        <v>66</v>
      </c>
      <c r="N78" s="81" t="s">
        <v>68</v>
      </c>
      <c r="O78" s="81" t="s">
        <v>65</v>
      </c>
      <c r="P78" s="81" t="s">
        <v>68</v>
      </c>
      <c r="Q78" s="81" t="s">
        <v>66</v>
      </c>
      <c r="R78" s="81" t="s">
        <v>66</v>
      </c>
      <c r="S78" s="81" t="s">
        <v>67</v>
      </c>
      <c r="T78" s="81" t="s">
        <v>67</v>
      </c>
      <c r="U78" s="81" t="s">
        <v>67</v>
      </c>
      <c r="V78" s="81" t="s">
        <v>74</v>
      </c>
      <c r="W78" s="81" t="s">
        <v>65</v>
      </c>
      <c r="X78" s="81" t="s">
        <v>68</v>
      </c>
      <c r="Y78" s="82">
        <f>SUM(COUNTIF(L78,L$3),COUNTIF(M78,M$3),COUNTIF(N78,N$3),COUNTIF(O78,O$3),COUNTIF(P78,P$3),COUNTIF(Q78,Q$3),COUNTIF(R78,R$3),COUNTIF(S78,S$3),COUNTIF(T78,T$3),COUNTIF(U78,U$3),COUNTIF(V78,V$3),COUNTIF(W78,W$3),COUNTIF(X78,X$3))</f>
        <v>5</v>
      </c>
      <c r="Z78" s="83" t="s">
        <v>464</v>
      </c>
      <c r="AA78" s="84">
        <v>20</v>
      </c>
      <c r="AB78" s="73"/>
      <c r="AC78" s="84"/>
      <c r="AD78" s="85">
        <f>IF(Z78="","",SUM(COUNTIF(Z78,Z$3),COUNTIF(AB78,AB$3)))</f>
        <v>1</v>
      </c>
      <c r="AE78" s="55">
        <v>291</v>
      </c>
    </row>
    <row r="79" spans="1:30" ht="20.25" customHeight="1">
      <c r="A79" s="73"/>
      <c r="B79" s="73"/>
      <c r="C79" s="73"/>
      <c r="D79" s="73"/>
      <c r="E79" s="75"/>
      <c r="F79" s="75"/>
      <c r="G79" s="287"/>
      <c r="H79" s="210"/>
      <c r="I79" s="110">
        <f>SUM(I76:I78)</f>
        <v>22</v>
      </c>
      <c r="J79" s="110">
        <f>SUM(J76:J78)</f>
        <v>173</v>
      </c>
      <c r="K79" s="79"/>
      <c r="L79" s="80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2"/>
      <c r="Z79" s="83"/>
      <c r="AA79" s="84"/>
      <c r="AB79" s="73"/>
      <c r="AC79" s="84"/>
      <c r="AD79" s="85"/>
    </row>
    <row r="80" spans="1:30" ht="20.25" customHeight="1">
      <c r="A80" s="73"/>
      <c r="B80" s="73"/>
      <c r="C80" s="73"/>
      <c r="D80" s="73"/>
      <c r="E80" s="75"/>
      <c r="F80" s="75"/>
      <c r="G80" s="287"/>
      <c r="H80" s="210"/>
      <c r="I80" s="77"/>
      <c r="J80" s="78"/>
      <c r="K80" s="79"/>
      <c r="L80" s="80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2"/>
      <c r="Z80" s="83"/>
      <c r="AA80" s="84"/>
      <c r="AB80" s="73"/>
      <c r="AC80" s="84"/>
      <c r="AD80" s="85"/>
    </row>
    <row r="81" spans="1:32" ht="20.25" customHeight="1">
      <c r="A81" s="73">
        <v>16</v>
      </c>
      <c r="B81" s="73">
        <v>7</v>
      </c>
      <c r="C81" s="73">
        <v>70</v>
      </c>
      <c r="D81" s="73">
        <v>20</v>
      </c>
      <c r="E81" s="74" t="s">
        <v>620</v>
      </c>
      <c r="F81" s="89" t="s">
        <v>815</v>
      </c>
      <c r="G81" s="229" t="s">
        <v>31</v>
      </c>
      <c r="H81" s="215" t="s">
        <v>361</v>
      </c>
      <c r="I81" s="77">
        <f>IF(L81="","",Y81+AD81)</f>
        <v>8</v>
      </c>
      <c r="J81" s="78">
        <f>AA81+AC81</f>
        <v>81</v>
      </c>
      <c r="K81" s="79"/>
      <c r="L81" s="80" t="s">
        <v>13</v>
      </c>
      <c r="M81" s="81" t="s">
        <v>12</v>
      </c>
      <c r="N81" s="81" t="s">
        <v>34</v>
      </c>
      <c r="O81" s="81" t="s">
        <v>34</v>
      </c>
      <c r="P81" s="81" t="s">
        <v>13</v>
      </c>
      <c r="Q81" s="81" t="s">
        <v>34</v>
      </c>
      <c r="R81" s="81" t="s">
        <v>12</v>
      </c>
      <c r="S81" s="81" t="s">
        <v>12</v>
      </c>
      <c r="T81" s="81" t="s">
        <v>35</v>
      </c>
      <c r="U81" s="81" t="s">
        <v>10</v>
      </c>
      <c r="V81" s="81" t="s">
        <v>12</v>
      </c>
      <c r="W81" s="81" t="s">
        <v>34</v>
      </c>
      <c r="X81" s="81" t="s">
        <v>12</v>
      </c>
      <c r="Y81" s="82">
        <f>SUM(COUNTIF(L81,L$3),COUNTIF(M81,M$3),COUNTIF(N81,N$3),COUNTIF(O81,O$3),COUNTIF(P81,P$3),COUNTIF(Q81,Q$3),COUNTIF(R81,R$3),COUNTIF(S81,S$3),COUNTIF(T81,T$3),COUNTIF(U81,U$3),COUNTIF(V81,V$3),COUNTIF(W81,W$3),COUNTIF(X81,X$3))</f>
        <v>8</v>
      </c>
      <c r="Z81" s="83" t="s">
        <v>34</v>
      </c>
      <c r="AA81" s="84">
        <v>81</v>
      </c>
      <c r="AB81" s="73"/>
      <c r="AC81" s="84"/>
      <c r="AD81" s="85">
        <f>IF(Z81="","",SUM(COUNTIF(Z81,Z$3),COUNTIF(AB81,AB$3)))</f>
        <v>0</v>
      </c>
      <c r="AE81" s="55">
        <v>280</v>
      </c>
      <c r="AF81" s="49">
        <v>21</v>
      </c>
    </row>
    <row r="82" spans="1:32" ht="20.25" customHeight="1">
      <c r="A82" s="73"/>
      <c r="B82" s="73"/>
      <c r="C82" s="73">
        <v>124</v>
      </c>
      <c r="D82" s="73">
        <v>36</v>
      </c>
      <c r="E82" s="74" t="s">
        <v>514</v>
      </c>
      <c r="F82" s="117" t="s">
        <v>407</v>
      </c>
      <c r="G82" s="229" t="s">
        <v>31</v>
      </c>
      <c r="H82" s="212" t="s">
        <v>361</v>
      </c>
      <c r="I82" s="77">
        <f>IF(L82="","",Y82+AD82)</f>
        <v>6</v>
      </c>
      <c r="J82" s="78">
        <f>AA82+AC82</f>
        <v>70</v>
      </c>
      <c r="K82" s="79"/>
      <c r="L82" s="80" t="s">
        <v>13</v>
      </c>
      <c r="M82" s="81" t="s">
        <v>12</v>
      </c>
      <c r="N82" s="81" t="s">
        <v>36</v>
      </c>
      <c r="O82" s="81" t="s">
        <v>35</v>
      </c>
      <c r="P82" s="81" t="s">
        <v>13</v>
      </c>
      <c r="Q82" s="81" t="s">
        <v>13</v>
      </c>
      <c r="R82" s="81" t="s">
        <v>12</v>
      </c>
      <c r="S82" s="81" t="s">
        <v>12</v>
      </c>
      <c r="T82" s="81" t="s">
        <v>10</v>
      </c>
      <c r="U82" s="81" t="s">
        <v>10</v>
      </c>
      <c r="V82" s="81" t="s">
        <v>12</v>
      </c>
      <c r="W82" s="81" t="s">
        <v>34</v>
      </c>
      <c r="X82" s="81" t="s">
        <v>12</v>
      </c>
      <c r="Y82" s="82">
        <f>SUM(COUNTIF(L82,L$3),COUNTIF(M82,M$3),COUNTIF(N82,N$3),COUNTIF(O82,O$3),COUNTIF(P82,P$3),COUNTIF(Q82,Q$3),COUNTIF(R82,R$3),COUNTIF(S82,S$3),COUNTIF(T82,T$3),COUNTIF(U82,U$3),COUNTIF(V82,V$3),COUNTIF(W82,W$3),COUNTIF(X82,X$3))</f>
        <v>6</v>
      </c>
      <c r="Z82" s="83" t="s">
        <v>34</v>
      </c>
      <c r="AA82" s="84">
        <v>70</v>
      </c>
      <c r="AB82" s="73"/>
      <c r="AC82" s="84"/>
      <c r="AD82" s="85">
        <f>IF(Z82="","",SUM(COUNTIF(Z82,Z$3),COUNTIF(AB82,AB$3)))</f>
        <v>0</v>
      </c>
      <c r="AE82" s="55">
        <v>302</v>
      </c>
      <c r="AF82" s="49">
        <v>10</v>
      </c>
    </row>
    <row r="83" spans="1:32" ht="20.25" customHeight="1">
      <c r="A83" s="73"/>
      <c r="B83" s="73"/>
      <c r="C83" s="73">
        <v>142</v>
      </c>
      <c r="D83" s="73">
        <v>43</v>
      </c>
      <c r="E83" s="74" t="s">
        <v>622</v>
      </c>
      <c r="F83" s="117" t="s">
        <v>398</v>
      </c>
      <c r="G83" s="229" t="s">
        <v>31</v>
      </c>
      <c r="H83" s="252" t="s">
        <v>516</v>
      </c>
      <c r="I83" s="77">
        <f>IF(L83="","",Y83+AD83)</f>
        <v>5</v>
      </c>
      <c r="J83" s="78">
        <f>AA83+AC83</f>
        <v>72</v>
      </c>
      <c r="K83" s="79"/>
      <c r="L83" s="80" t="s">
        <v>76</v>
      </c>
      <c r="M83" s="81" t="s">
        <v>78</v>
      </c>
      <c r="N83" s="81" t="s">
        <v>76</v>
      </c>
      <c r="O83" s="81" t="s">
        <v>76</v>
      </c>
      <c r="P83" s="81" t="s">
        <v>75</v>
      </c>
      <c r="Q83" s="81" t="s">
        <v>432</v>
      </c>
      <c r="R83" s="81" t="s">
        <v>78</v>
      </c>
      <c r="S83" s="81" t="s">
        <v>78</v>
      </c>
      <c r="T83" s="81" t="s">
        <v>77</v>
      </c>
      <c r="U83" s="81" t="s">
        <v>76</v>
      </c>
      <c r="V83" s="81" t="s">
        <v>78</v>
      </c>
      <c r="W83" s="81" t="s">
        <v>432</v>
      </c>
      <c r="X83" s="81" t="s">
        <v>78</v>
      </c>
      <c r="Y83" s="82">
        <f>SUM(COUNTIF(L83,L$3),COUNTIF(M83,M$3),COUNTIF(N83,N$3),COUNTIF(O83,O$3),COUNTIF(P83,P$3),COUNTIF(Q83,Q$3),COUNTIF(R83,R$3),COUNTIF(S83,S$3),COUNTIF(T83,T$3),COUNTIF(U83,U$3),COUNTIF(V83,V$3),COUNTIF(W83,W$3),COUNTIF(X83,X$3))</f>
        <v>5</v>
      </c>
      <c r="Z83" s="83" t="s">
        <v>75</v>
      </c>
      <c r="AA83" s="84">
        <v>72</v>
      </c>
      <c r="AB83" s="73"/>
      <c r="AC83" s="84"/>
      <c r="AD83" s="85">
        <f>IF(Z83="","",SUM(COUNTIF(Z83,Z$3),COUNTIF(AB83,AB$3)))</f>
        <v>0</v>
      </c>
      <c r="AE83" s="55">
        <v>292</v>
      </c>
      <c r="AF83" s="49">
        <v>12</v>
      </c>
    </row>
    <row r="84" spans="1:30" ht="20.25" customHeight="1" thickBot="1">
      <c r="A84" s="290"/>
      <c r="B84" s="290"/>
      <c r="C84" s="290"/>
      <c r="D84" s="290"/>
      <c r="E84" s="304"/>
      <c r="F84" s="304"/>
      <c r="G84" s="305"/>
      <c r="H84" s="306"/>
      <c r="I84" s="307">
        <f>SUM(I81:I83)</f>
        <v>19</v>
      </c>
      <c r="J84" s="307">
        <f>SUM(J81:J83)</f>
        <v>223</v>
      </c>
      <c r="K84" s="296"/>
      <c r="L84" s="297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9"/>
      <c r="Z84" s="300"/>
      <c r="AA84" s="301"/>
      <c r="AB84" s="290"/>
      <c r="AC84" s="301"/>
      <c r="AD84" s="302"/>
    </row>
    <row r="85" spans="1:30" ht="20.25" customHeight="1" hidden="1" thickBot="1">
      <c r="A85" s="99"/>
      <c r="B85" s="99"/>
      <c r="C85" s="99"/>
      <c r="D85" s="99"/>
      <c r="E85" s="279"/>
      <c r="F85" s="279"/>
      <c r="G85" s="287"/>
      <c r="H85" s="303"/>
      <c r="I85" s="101"/>
      <c r="J85" s="102"/>
      <c r="K85" s="128"/>
      <c r="L85" s="129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05"/>
      <c r="Z85" s="104"/>
      <c r="AA85" s="106"/>
      <c r="AB85" s="99"/>
      <c r="AC85" s="106"/>
      <c r="AD85" s="107"/>
    </row>
    <row r="86" spans="1:30" ht="60" customHeight="1" hidden="1">
      <c r="A86" s="99"/>
      <c r="B86" s="99"/>
      <c r="C86" s="99"/>
      <c r="D86" s="99"/>
      <c r="E86" s="238"/>
      <c r="F86" s="100" t="s">
        <v>14</v>
      </c>
      <c r="G86" s="236">
        <f>COUNTBLANK(L$61:L85)</f>
        <v>10</v>
      </c>
      <c r="H86" s="223"/>
      <c r="I86" s="101"/>
      <c r="J86" s="102"/>
      <c r="K86" s="103"/>
      <c r="L86" s="104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105">
        <f>SUM(COUNTIF(L86,L$3),COUNTIF(M86,M$3),COUNTIF(N86,N$3),COUNTIF(O86,O$3),COUNTIF(P86,P$3),COUNTIF(Q86,Q$3),COUNTIF(R86,R$3),COUNTIF(S86,S$3),COUNTIF(T86,T$3),COUNTIF(U86,U$3),COUNTIF(X86,X$3))</f>
        <v>0</v>
      </c>
      <c r="Z86" s="104"/>
      <c r="AA86" s="106"/>
      <c r="AB86" s="99"/>
      <c r="AC86" s="106"/>
      <c r="AD86" s="107"/>
    </row>
    <row r="87" spans="1:30" ht="68.25" customHeight="1" hidden="1" thickBot="1">
      <c r="A87" s="90"/>
      <c r="B87" s="90"/>
      <c r="C87" s="90"/>
      <c r="D87" s="90"/>
      <c r="E87" s="239"/>
      <c r="F87" s="308" t="s">
        <v>7</v>
      </c>
      <c r="G87" s="237">
        <f>G4-G86</f>
        <v>5</v>
      </c>
      <c r="H87" s="224"/>
      <c r="I87" s="92"/>
      <c r="J87" s="93"/>
      <c r="K87" s="94"/>
      <c r="L87" s="95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6">
        <f>SUM(COUNTIF(L87,L$3),COUNTIF(M87,M$3),COUNTIF(N87,N$3),COUNTIF(O87,O$3),COUNTIF(P87,P$3),COUNTIF(Q87,Q$3),COUNTIF(R87,R$3),COUNTIF(S87,S$3),COUNTIF(T87,T$3),COUNTIF(U87,U$3),COUNTIF(X87,X$3))</f>
        <v>0</v>
      </c>
      <c r="Z87" s="95"/>
      <c r="AA87" s="97"/>
      <c r="AB87" s="90"/>
      <c r="AC87" s="97"/>
      <c r="AD87" s="98"/>
    </row>
    <row r="88" ht="20.25" customHeight="1">
      <c r="F88" s="309"/>
    </row>
    <row r="89" ht="20.25" customHeight="1">
      <c r="F89" s="309"/>
    </row>
    <row r="90" ht="20.25" customHeight="1">
      <c r="F90" s="309"/>
    </row>
    <row r="91" ht="20.25" customHeight="1">
      <c r="F91" s="309"/>
    </row>
    <row r="92" ht="20.25" customHeight="1">
      <c r="F92" s="309"/>
    </row>
    <row r="93" ht="20.25" customHeight="1">
      <c r="F93" s="309"/>
    </row>
    <row r="94" ht="20.25" customHeight="1">
      <c r="F94" s="309"/>
    </row>
    <row r="95" ht="20.25" customHeight="1">
      <c r="F95" s="309"/>
    </row>
    <row r="96" ht="20.25" customHeight="1">
      <c r="F96" s="309"/>
    </row>
    <row r="97" ht="20.25" customHeight="1">
      <c r="F97" s="309"/>
    </row>
    <row r="98" ht="20.25" customHeight="1">
      <c r="F98" s="309"/>
    </row>
    <row r="99" ht="20.25" customHeight="1">
      <c r="F99" s="309"/>
    </row>
    <row r="100" ht="20.25" customHeight="1">
      <c r="F100" s="309"/>
    </row>
    <row r="101" ht="20.25" customHeight="1">
      <c r="F101" s="309"/>
    </row>
    <row r="102" ht="20.25" customHeight="1">
      <c r="F102" s="309"/>
    </row>
    <row r="103" ht="20.25" customHeight="1">
      <c r="F103" s="309"/>
    </row>
    <row r="104" ht="20.25" customHeight="1">
      <c r="F104" s="309"/>
    </row>
    <row r="105" ht="20.25" customHeight="1">
      <c r="F105" s="309"/>
    </row>
    <row r="106" ht="20.25" customHeight="1">
      <c r="F106" s="309"/>
    </row>
    <row r="107" ht="20.25" customHeight="1">
      <c r="F107" s="309"/>
    </row>
    <row r="108" ht="20.25" customHeight="1">
      <c r="F108" s="309"/>
    </row>
    <row r="109" spans="6:7" ht="20.25" customHeight="1">
      <c r="F109" s="309"/>
      <c r="G109" s="310"/>
    </row>
    <row r="110" spans="6:7" ht="20.25" customHeight="1">
      <c r="F110" s="309"/>
      <c r="G110" s="310"/>
    </row>
    <row r="111" spans="6:7" ht="20.25" customHeight="1">
      <c r="F111" s="309"/>
      <c r="G111" s="310"/>
    </row>
    <row r="112" spans="6:7" ht="20.25" customHeight="1">
      <c r="F112" s="309"/>
      <c r="G112" s="310"/>
    </row>
    <row r="113" spans="6:7" ht="20.25" customHeight="1">
      <c r="F113" s="309"/>
      <c r="G113" s="310"/>
    </row>
    <row r="114" spans="6:7" ht="20.25" customHeight="1">
      <c r="F114" s="309"/>
      <c r="G114" s="310"/>
    </row>
    <row r="115" spans="6:7" ht="20.25" customHeight="1">
      <c r="F115" s="309"/>
      <c r="G115" s="310"/>
    </row>
    <row r="116" ht="20.25" customHeight="1">
      <c r="F116" s="309"/>
    </row>
    <row r="117" ht="20.25" customHeight="1">
      <c r="F117" s="309"/>
    </row>
    <row r="118" ht="20.25" customHeight="1">
      <c r="F118" s="309"/>
    </row>
    <row r="119" ht="20.25" customHeight="1">
      <c r="F119" s="309"/>
    </row>
    <row r="120" ht="20.25" customHeight="1">
      <c r="F120" s="309"/>
    </row>
    <row r="121" ht="20.25" customHeight="1">
      <c r="F121" s="309"/>
    </row>
    <row r="122" ht="20.25" customHeight="1">
      <c r="F122" s="309"/>
    </row>
    <row r="123" ht="20.25" customHeight="1">
      <c r="F123" s="309"/>
    </row>
    <row r="124" ht="20.25" customHeight="1">
      <c r="F124" s="309"/>
    </row>
    <row r="125" ht="20.25" customHeight="1">
      <c r="F125" s="309"/>
    </row>
    <row r="126" ht="20.25" customHeight="1">
      <c r="F126" s="309"/>
    </row>
    <row r="127" ht="20.25" customHeight="1">
      <c r="F127" s="309"/>
    </row>
    <row r="128" ht="20.25" customHeight="1">
      <c r="F128" s="309"/>
    </row>
    <row r="129" ht="20.25" customHeight="1">
      <c r="F129" s="309"/>
    </row>
    <row r="130" ht="20.25" customHeight="1">
      <c r="F130" s="309"/>
    </row>
    <row r="131" ht="20.25" customHeight="1">
      <c r="F131" s="309"/>
    </row>
    <row r="132" ht="20.25" customHeight="1">
      <c r="F132" s="309"/>
    </row>
    <row r="133" ht="20.25" customHeight="1">
      <c r="F133" s="309"/>
    </row>
    <row r="134" ht="20.25" customHeight="1">
      <c r="F134" s="309"/>
    </row>
    <row r="135" ht="20.25" customHeight="1">
      <c r="F135" s="309"/>
    </row>
    <row r="136" ht="20.25" customHeight="1">
      <c r="F136" s="309"/>
    </row>
    <row r="137" ht="20.25" customHeight="1">
      <c r="F137" s="309"/>
    </row>
    <row r="138" ht="20.25" customHeight="1">
      <c r="F138" s="309"/>
    </row>
  </sheetData>
  <conditionalFormatting sqref="L86:X87 Z86:Z87 Z6:Z8 L6:X8 AB6:AB8 AB16:AB18 Z16:Z18 L16:X18 AB86:AB87 AB11:AB13 Z11:Z13 Z21:Z23 L21:X23 AB21:AB23 AB26:AB28 Z26:Z28 L26:X28 L31:X33 AB31:AB33 Z31:Z33 Z36:Z38 L36:X38 AB36:AB38 AB41:AB43 Z41:Z43 L41:X43 L46:X48 AB46:AB48 Z46:Z48 Z51:Z53 L51:X53 AB51:AB53 AB56:AB58 Z56:Z58 L56:X58 L61:X63 AB61:AB63 Z61:Z63 Z66:Z68 L66:X68 AB66:AB68 AB71:AB73 Z71:Z73 L71:X73 L76:X78 AB76:AB78 Z76:Z78 Z81:Z83 L81:X83 AB81:AB83 L11:X13">
    <cfRule type="cellIs" priority="1" dxfId="0" operator="notEqual" stopIfTrue="1">
      <formula>L$3</formula>
    </cfRule>
  </conditionalFormatting>
  <printOptions/>
  <pageMargins left="0.3937007874015748" right="0.3937007874015748" top="0.3937007874015748" bottom="0.3937007874015748" header="0.1968503937007874" footer="0.1968503937007874"/>
  <pageSetup fitToHeight="3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3"/>
  <sheetViews>
    <sheetView zoomScale="70" zoomScaleNormal="70" zoomScaleSheetLayoutView="75" workbookViewId="0" topLeftCell="A1">
      <pane xSplit="4" ySplit="3" topLeftCell="E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H200" sqref="H200"/>
    </sheetView>
  </sheetViews>
  <sheetFormatPr defaultColWidth="9.00390625" defaultRowHeight="20.25" customHeight="1"/>
  <cols>
    <col min="1" max="2" width="4.75390625" style="49" customWidth="1"/>
    <col min="3" max="3" width="16.75390625" style="49" hidden="1" customWidth="1"/>
    <col min="4" max="4" width="11.00390625" style="59" customWidth="1"/>
    <col min="5" max="5" width="14.875" style="60" customWidth="1"/>
    <col min="6" max="6" width="5.875" style="60" customWidth="1"/>
    <col min="7" max="8" width="7.125" style="49" customWidth="1"/>
    <col min="9" max="9" width="4.875" style="55" customWidth="1"/>
    <col min="10" max="25" width="4.875" style="49" customWidth="1"/>
    <col min="26" max="27" width="4.875" style="49" hidden="1" customWidth="1"/>
    <col min="28" max="28" width="4.875" style="49" customWidth="1"/>
    <col min="29" max="29" width="8.50390625" style="55" hidden="1" customWidth="1"/>
    <col min="30" max="30" width="0" style="49" hidden="1" customWidth="1"/>
    <col min="31" max="16384" width="9.00390625" style="49" customWidth="1"/>
  </cols>
  <sheetData>
    <row r="1" spans="1:28" ht="20.25" customHeight="1">
      <c r="A1" s="3" t="s">
        <v>85</v>
      </c>
      <c r="B1" s="4" t="s">
        <v>11</v>
      </c>
      <c r="C1" s="4"/>
      <c r="D1" s="113"/>
      <c r="E1" s="61"/>
      <c r="F1" s="61"/>
      <c r="G1" s="6"/>
      <c r="H1" s="6"/>
      <c r="I1" s="5"/>
      <c r="J1" s="7" t="s">
        <v>9</v>
      </c>
      <c r="K1" s="5"/>
      <c r="L1" s="8"/>
      <c r="M1" s="8"/>
      <c r="N1" s="6"/>
      <c r="O1" s="8"/>
      <c r="P1" s="8"/>
      <c r="Q1" s="8"/>
      <c r="R1" s="8"/>
      <c r="S1" s="8"/>
      <c r="T1" s="8"/>
      <c r="U1" s="8"/>
      <c r="V1" s="8"/>
      <c r="W1" s="8"/>
      <c r="X1" s="8"/>
      <c r="Y1" s="6"/>
      <c r="Z1" s="8"/>
      <c r="AA1" s="6"/>
      <c r="AB1" s="6"/>
    </row>
    <row r="2" spans="1:30" ht="20.25" customHeight="1">
      <c r="A2" s="9" t="s">
        <v>0</v>
      </c>
      <c r="B2" s="9" t="s">
        <v>84</v>
      </c>
      <c r="C2" s="10" t="s">
        <v>86</v>
      </c>
      <c r="D2" s="56" t="s">
        <v>26</v>
      </c>
      <c r="E2" s="50" t="s">
        <v>37</v>
      </c>
      <c r="F2" s="195" t="s">
        <v>84</v>
      </c>
      <c r="G2" s="11" t="s">
        <v>3</v>
      </c>
      <c r="H2" s="12" t="s">
        <v>17</v>
      </c>
      <c r="I2" s="13" t="s">
        <v>18</v>
      </c>
      <c r="J2" s="14">
        <v>1</v>
      </c>
      <c r="K2" s="15">
        <v>2</v>
      </c>
      <c r="L2" s="15">
        <v>3</v>
      </c>
      <c r="M2" s="15">
        <v>4</v>
      </c>
      <c r="N2" s="15">
        <v>5</v>
      </c>
      <c r="O2" s="15">
        <v>6</v>
      </c>
      <c r="P2" s="15">
        <v>7</v>
      </c>
      <c r="Q2" s="15">
        <v>8</v>
      </c>
      <c r="R2" s="15">
        <v>9</v>
      </c>
      <c r="S2" s="15">
        <v>10</v>
      </c>
      <c r="T2" s="15">
        <v>11</v>
      </c>
      <c r="U2" s="15">
        <v>12</v>
      </c>
      <c r="V2" s="15">
        <v>13</v>
      </c>
      <c r="W2" s="16" t="s">
        <v>19</v>
      </c>
      <c r="X2" s="14" t="s">
        <v>1</v>
      </c>
      <c r="Y2" s="51"/>
      <c r="Z2" s="15" t="s">
        <v>2</v>
      </c>
      <c r="AA2" s="52"/>
      <c r="AB2" s="17" t="s">
        <v>21</v>
      </c>
      <c r="AD2" s="49" t="s">
        <v>415</v>
      </c>
    </row>
    <row r="3" spans="1:30" ht="20.25" customHeight="1" thickBot="1">
      <c r="A3" s="18"/>
      <c r="B3" s="18"/>
      <c r="C3" s="241"/>
      <c r="D3" s="57"/>
      <c r="E3" s="53"/>
      <c r="F3" s="196"/>
      <c r="G3" s="54"/>
      <c r="H3" s="19" t="s">
        <v>5</v>
      </c>
      <c r="I3" s="192" t="s">
        <v>23</v>
      </c>
      <c r="J3" s="21" t="s">
        <v>13</v>
      </c>
      <c r="K3" s="22" t="s">
        <v>12</v>
      </c>
      <c r="L3" s="22" t="s">
        <v>36</v>
      </c>
      <c r="M3" s="22" t="s">
        <v>34</v>
      </c>
      <c r="N3" s="22" t="s">
        <v>34</v>
      </c>
      <c r="O3" s="22" t="s">
        <v>34</v>
      </c>
      <c r="P3" s="22" t="s">
        <v>12</v>
      </c>
      <c r="Q3" s="22" t="s">
        <v>12</v>
      </c>
      <c r="R3" s="22" t="s">
        <v>35</v>
      </c>
      <c r="S3" s="22" t="s">
        <v>10</v>
      </c>
      <c r="T3" s="22" t="s">
        <v>35</v>
      </c>
      <c r="U3" s="22" t="s">
        <v>35</v>
      </c>
      <c r="V3" s="22" t="s">
        <v>10</v>
      </c>
      <c r="W3" s="23" t="s">
        <v>4</v>
      </c>
      <c r="X3" s="24" t="s">
        <v>36</v>
      </c>
      <c r="Y3" s="24" t="s">
        <v>22</v>
      </c>
      <c r="Z3" s="25"/>
      <c r="AA3" s="26" t="s">
        <v>22</v>
      </c>
      <c r="AB3" s="27" t="s">
        <v>4</v>
      </c>
      <c r="AD3" s="49" t="s">
        <v>416</v>
      </c>
    </row>
    <row r="4" spans="1:28" ht="20.25" customHeight="1">
      <c r="A4" s="28"/>
      <c r="B4" s="28"/>
      <c r="C4" s="228"/>
      <c r="D4" s="58" t="s">
        <v>6</v>
      </c>
      <c r="E4" s="225">
        <f>COUNTA(D$6:D211)</f>
        <v>206</v>
      </c>
      <c r="F4" s="208"/>
      <c r="G4" s="30"/>
      <c r="H4" s="31" t="s">
        <v>8</v>
      </c>
      <c r="I4" s="193"/>
      <c r="J4" s="190">
        <f>COUNTIF(J$6:J211,J$3)</f>
        <v>117</v>
      </c>
      <c r="K4" s="34">
        <f>COUNTIF(K$6:K211,K$3)</f>
        <v>132</v>
      </c>
      <c r="L4" s="34">
        <f>COUNTIF(L$6:L211,L$3)</f>
        <v>76</v>
      </c>
      <c r="M4" s="34">
        <f>COUNTIF(M$6:M211,M$3)</f>
        <v>71</v>
      </c>
      <c r="N4" s="34">
        <f>COUNTIF(N$6:N211,N$3)</f>
        <v>79</v>
      </c>
      <c r="O4" s="34">
        <f>COUNTIF(O$6:O211,O$3)</f>
        <v>61</v>
      </c>
      <c r="P4" s="34">
        <f>COUNTIF(P$6:P211,P$3)</f>
        <v>143</v>
      </c>
      <c r="Q4" s="34">
        <f>COUNTIF(Q$6:Q211,Q$3)</f>
        <v>135</v>
      </c>
      <c r="R4" s="34">
        <f>COUNTIF(R$6:R211,R$3)</f>
        <v>63</v>
      </c>
      <c r="S4" s="34">
        <f>COUNTIF(S$6:S211,S$3)</f>
        <v>122</v>
      </c>
      <c r="T4" s="34">
        <f>COUNTIF(T$6:T211,T$3)</f>
        <v>80</v>
      </c>
      <c r="U4" s="34">
        <f>COUNTIF(U$6:U211,U$3)</f>
        <v>17</v>
      </c>
      <c r="V4" s="34">
        <f>COUNTIF(V$6:V211,V$3)</f>
        <v>107</v>
      </c>
      <c r="W4" s="47"/>
      <c r="X4" s="35">
        <f>COUNTIF(X$6:X211,X$3)</f>
        <v>53</v>
      </c>
      <c r="Y4" s="1"/>
      <c r="Z4" s="35">
        <f>COUNTIF(Z$6:Z211,Z$3)</f>
        <v>0</v>
      </c>
      <c r="AA4" s="1"/>
      <c r="AB4" s="37"/>
    </row>
    <row r="5" spans="1:28" ht="20.25" customHeight="1" thickBot="1">
      <c r="A5" s="38"/>
      <c r="B5" s="38"/>
      <c r="C5" s="227"/>
      <c r="D5" s="57"/>
      <c r="E5" s="226"/>
      <c r="F5" s="209"/>
      <c r="G5" s="40"/>
      <c r="H5" s="41" t="s">
        <v>20</v>
      </c>
      <c r="I5" s="194"/>
      <c r="J5" s="191">
        <f aca="true" t="shared" si="0" ref="J5:V5">J$4/$E$213</f>
        <v>0.6964285714285714</v>
      </c>
      <c r="K5" s="44">
        <f t="shared" si="0"/>
        <v>0.7857142857142857</v>
      </c>
      <c r="L5" s="44">
        <f t="shared" si="0"/>
        <v>0.4523809523809524</v>
      </c>
      <c r="M5" s="44">
        <f t="shared" si="0"/>
        <v>0.4226190476190476</v>
      </c>
      <c r="N5" s="44">
        <f t="shared" si="0"/>
        <v>0.47023809523809523</v>
      </c>
      <c r="O5" s="44">
        <f t="shared" si="0"/>
        <v>0.3630952380952381</v>
      </c>
      <c r="P5" s="44">
        <f t="shared" si="0"/>
        <v>0.8511904761904762</v>
      </c>
      <c r="Q5" s="44">
        <f t="shared" si="0"/>
        <v>0.8035714285714286</v>
      </c>
      <c r="R5" s="44">
        <f t="shared" si="0"/>
        <v>0.375</v>
      </c>
      <c r="S5" s="44">
        <f t="shared" si="0"/>
        <v>0.7261904761904762</v>
      </c>
      <c r="T5" s="44">
        <f t="shared" si="0"/>
        <v>0.47619047619047616</v>
      </c>
      <c r="U5" s="44">
        <f t="shared" si="0"/>
        <v>0.10119047619047619</v>
      </c>
      <c r="V5" s="44">
        <f t="shared" si="0"/>
        <v>0.6369047619047619</v>
      </c>
      <c r="W5" s="48"/>
      <c r="X5" s="44">
        <f>X$4/$E$213</f>
        <v>0.31547619047619047</v>
      </c>
      <c r="Y5" s="2"/>
      <c r="Z5" s="45">
        <f>ROUNDUP((Z$4/$E$213)*100,1)</f>
        <v>0</v>
      </c>
      <c r="AA5" s="2"/>
      <c r="AB5" s="46"/>
    </row>
    <row r="6" spans="1:29" ht="20.25" customHeight="1">
      <c r="A6" s="63">
        <v>1</v>
      </c>
      <c r="B6" s="63"/>
      <c r="C6" s="126" t="s">
        <v>346</v>
      </c>
      <c r="D6" s="125" t="s">
        <v>165</v>
      </c>
      <c r="E6" s="111" t="s">
        <v>233</v>
      </c>
      <c r="F6" s="253"/>
      <c r="G6" s="64">
        <f aca="true" t="shared" si="1" ref="G6:G42">IF(J6="","",W6+AB6)</f>
        <v>13</v>
      </c>
      <c r="H6" s="65">
        <f aca="true" t="shared" si="2" ref="H6:H69">Y6+AA6</f>
        <v>6</v>
      </c>
      <c r="I6" s="128"/>
      <c r="J6" s="68" t="s">
        <v>13</v>
      </c>
      <c r="K6" s="68" t="s">
        <v>12</v>
      </c>
      <c r="L6" s="68" t="s">
        <v>36</v>
      </c>
      <c r="M6" s="68" t="s">
        <v>34</v>
      </c>
      <c r="N6" s="68" t="s">
        <v>34</v>
      </c>
      <c r="O6" s="68" t="s">
        <v>35</v>
      </c>
      <c r="P6" s="68" t="s">
        <v>12</v>
      </c>
      <c r="Q6" s="68" t="s">
        <v>12</v>
      </c>
      <c r="R6" s="68" t="s">
        <v>35</v>
      </c>
      <c r="S6" s="68" t="s">
        <v>10</v>
      </c>
      <c r="T6" s="68" t="s">
        <v>35</v>
      </c>
      <c r="U6" s="68" t="s">
        <v>35</v>
      </c>
      <c r="V6" s="68" t="s">
        <v>10</v>
      </c>
      <c r="W6" s="69">
        <f aca="true" t="shared" si="3" ref="W6:W69">SUM(COUNTIF(J6,J$3),COUNTIF(K6,K$3),COUNTIF(L6,L$3),COUNTIF(M6,M$3),COUNTIF(N6,N$3),COUNTIF(O6,O$3),COUNTIF(P6,P$3),COUNTIF(Q6,Q$3),COUNTIF(R6,R$3),COUNTIF(S6,S$3),COUNTIF(T6,T$3),COUNTIF(U6,U$3),COUNTIF(V6,V$3))</f>
        <v>12</v>
      </c>
      <c r="X6" s="70" t="s">
        <v>36</v>
      </c>
      <c r="Y6" s="71">
        <v>6</v>
      </c>
      <c r="Z6" s="63"/>
      <c r="AA6" s="71"/>
      <c r="AB6" s="72">
        <f aca="true" t="shared" si="4" ref="AB6:AB69">IF(X6="","",SUM(COUNTIF(X6,X$3),COUNTIF(Z6,Z$3)))</f>
        <v>1</v>
      </c>
      <c r="AC6" s="55">
        <v>186</v>
      </c>
    </row>
    <row r="7" spans="1:29" ht="20.25" customHeight="1">
      <c r="A7" s="73">
        <v>2</v>
      </c>
      <c r="B7" s="73"/>
      <c r="C7" s="261" t="s">
        <v>412</v>
      </c>
      <c r="D7" s="116" t="s">
        <v>536</v>
      </c>
      <c r="E7" s="87" t="s">
        <v>417</v>
      </c>
      <c r="F7" s="200"/>
      <c r="G7" s="77">
        <f t="shared" si="1"/>
        <v>13</v>
      </c>
      <c r="H7" s="78">
        <f t="shared" si="2"/>
        <v>22</v>
      </c>
      <c r="I7" s="79"/>
      <c r="J7" s="80" t="s">
        <v>13</v>
      </c>
      <c r="K7" s="81" t="s">
        <v>373</v>
      </c>
      <c r="L7" s="81" t="s">
        <v>370</v>
      </c>
      <c r="M7" s="81" t="s">
        <v>375</v>
      </c>
      <c r="N7" s="81" t="s">
        <v>375</v>
      </c>
      <c r="O7" s="81" t="s">
        <v>375</v>
      </c>
      <c r="P7" s="81" t="s">
        <v>373</v>
      </c>
      <c r="Q7" s="81" t="s">
        <v>373</v>
      </c>
      <c r="R7" s="81" t="s">
        <v>371</v>
      </c>
      <c r="S7" s="81" t="s">
        <v>374</v>
      </c>
      <c r="T7" s="81" t="s">
        <v>371</v>
      </c>
      <c r="U7" s="81" t="s">
        <v>375</v>
      </c>
      <c r="V7" s="81" t="s">
        <v>374</v>
      </c>
      <c r="W7" s="82">
        <f t="shared" si="3"/>
        <v>12</v>
      </c>
      <c r="X7" s="83" t="s">
        <v>370</v>
      </c>
      <c r="Y7" s="84">
        <v>22</v>
      </c>
      <c r="Z7" s="73"/>
      <c r="AA7" s="84"/>
      <c r="AB7" s="85">
        <f t="shared" si="4"/>
        <v>1</v>
      </c>
      <c r="AC7" s="55">
        <v>306</v>
      </c>
    </row>
    <row r="8" spans="1:29" ht="20.25" customHeight="1">
      <c r="A8" s="73">
        <v>2</v>
      </c>
      <c r="B8" s="73"/>
      <c r="C8" s="261" t="s">
        <v>523</v>
      </c>
      <c r="D8" s="116" t="s">
        <v>204</v>
      </c>
      <c r="E8" s="87" t="s">
        <v>379</v>
      </c>
      <c r="F8" s="211"/>
      <c r="G8" s="77">
        <f>IF(J8="","",W8+AB8)</f>
        <v>13</v>
      </c>
      <c r="H8" s="78">
        <f>Y8+AA8</f>
        <v>22</v>
      </c>
      <c r="I8" s="79"/>
      <c r="J8" s="80" t="s">
        <v>13</v>
      </c>
      <c r="K8" s="81" t="s">
        <v>12</v>
      </c>
      <c r="L8" s="81" t="s">
        <v>36</v>
      </c>
      <c r="M8" s="81" t="s">
        <v>34</v>
      </c>
      <c r="N8" s="81" t="s">
        <v>34</v>
      </c>
      <c r="O8" s="81" t="s">
        <v>35</v>
      </c>
      <c r="P8" s="81" t="s">
        <v>12</v>
      </c>
      <c r="Q8" s="81" t="s">
        <v>12</v>
      </c>
      <c r="R8" s="81" t="s">
        <v>35</v>
      </c>
      <c r="S8" s="81" t="s">
        <v>10</v>
      </c>
      <c r="T8" s="81" t="s">
        <v>35</v>
      </c>
      <c r="U8" s="81" t="s">
        <v>35</v>
      </c>
      <c r="V8" s="81" t="s">
        <v>10</v>
      </c>
      <c r="W8" s="82">
        <f>SUM(COUNTIF(J8,J$3),COUNTIF(K8,K$3),COUNTIF(L8,L$3),COUNTIF(M8,M$3),COUNTIF(N8,N$3),COUNTIF(O8,O$3),COUNTIF(P8,P$3),COUNTIF(Q8,Q$3),COUNTIF(R8,R$3),COUNTIF(S8,S$3),COUNTIF(T8,T$3),COUNTIF(U8,U$3),COUNTIF(V8,V$3))</f>
        <v>12</v>
      </c>
      <c r="X8" s="83" t="s">
        <v>36</v>
      </c>
      <c r="Y8" s="84">
        <v>22</v>
      </c>
      <c r="Z8" s="73"/>
      <c r="AA8" s="84"/>
      <c r="AB8" s="85">
        <f>IF(X8="","",SUM(COUNTIF(X8,X$3),COUNTIF(Z8,Z$3)))</f>
        <v>1</v>
      </c>
      <c r="AC8" s="55">
        <v>172</v>
      </c>
    </row>
    <row r="9" spans="1:29" ht="20.25" customHeight="1">
      <c r="A9" s="73">
        <v>4</v>
      </c>
      <c r="B9" s="73"/>
      <c r="C9" s="261" t="s">
        <v>623</v>
      </c>
      <c r="D9" s="116" t="s">
        <v>160</v>
      </c>
      <c r="E9" s="87" t="s">
        <v>644</v>
      </c>
      <c r="F9" s="211"/>
      <c r="G9" s="77">
        <f t="shared" si="1"/>
        <v>13</v>
      </c>
      <c r="H9" s="78">
        <f t="shared" si="2"/>
        <v>57</v>
      </c>
      <c r="I9" s="79"/>
      <c r="J9" s="80" t="s">
        <v>13</v>
      </c>
      <c r="K9" s="81" t="s">
        <v>35</v>
      </c>
      <c r="L9" s="81" t="s">
        <v>36</v>
      </c>
      <c r="M9" s="81" t="s">
        <v>34</v>
      </c>
      <c r="N9" s="81" t="s">
        <v>34</v>
      </c>
      <c r="O9" s="81" t="s">
        <v>34</v>
      </c>
      <c r="P9" s="81" t="s">
        <v>12</v>
      </c>
      <c r="Q9" s="81" t="s">
        <v>12</v>
      </c>
      <c r="R9" s="81" t="s">
        <v>35</v>
      </c>
      <c r="S9" s="81" t="s">
        <v>10</v>
      </c>
      <c r="T9" s="81" t="s">
        <v>35</v>
      </c>
      <c r="U9" s="81" t="s">
        <v>35</v>
      </c>
      <c r="V9" s="81" t="s">
        <v>10</v>
      </c>
      <c r="W9" s="82">
        <f t="shared" si="3"/>
        <v>12</v>
      </c>
      <c r="X9" s="83" t="s">
        <v>36</v>
      </c>
      <c r="Y9" s="84">
        <v>57</v>
      </c>
      <c r="Z9" s="73"/>
      <c r="AA9" s="84"/>
      <c r="AB9" s="85">
        <f t="shared" si="4"/>
        <v>1</v>
      </c>
      <c r="AC9" s="55">
        <v>231</v>
      </c>
    </row>
    <row r="10" spans="1:30" ht="20.25" customHeight="1">
      <c r="A10" s="73">
        <v>5</v>
      </c>
      <c r="B10" s="73"/>
      <c r="C10" s="261" t="s">
        <v>645</v>
      </c>
      <c r="D10" s="116" t="s">
        <v>798</v>
      </c>
      <c r="E10" s="87" t="s">
        <v>385</v>
      </c>
      <c r="F10" s="210"/>
      <c r="G10" s="77">
        <f t="shared" si="1"/>
        <v>13</v>
      </c>
      <c r="H10" s="78">
        <f t="shared" si="2"/>
        <v>64</v>
      </c>
      <c r="I10" s="79"/>
      <c r="J10" s="80" t="s">
        <v>13</v>
      </c>
      <c r="K10" s="81" t="s">
        <v>373</v>
      </c>
      <c r="L10" s="81" t="s">
        <v>370</v>
      </c>
      <c r="M10" s="81" t="s">
        <v>375</v>
      </c>
      <c r="N10" s="81" t="s">
        <v>375</v>
      </c>
      <c r="O10" s="81" t="s">
        <v>375</v>
      </c>
      <c r="P10" s="81" t="s">
        <v>373</v>
      </c>
      <c r="Q10" s="81" t="s">
        <v>373</v>
      </c>
      <c r="R10" s="81" t="s">
        <v>371</v>
      </c>
      <c r="S10" s="81" t="s">
        <v>374</v>
      </c>
      <c r="T10" s="81" t="s">
        <v>371</v>
      </c>
      <c r="U10" s="81" t="s">
        <v>371</v>
      </c>
      <c r="V10" s="81" t="s">
        <v>374</v>
      </c>
      <c r="W10" s="82">
        <f t="shared" si="3"/>
        <v>13</v>
      </c>
      <c r="X10" s="83" t="s">
        <v>375</v>
      </c>
      <c r="Y10" s="84">
        <v>64</v>
      </c>
      <c r="Z10" s="73"/>
      <c r="AA10" s="84"/>
      <c r="AB10" s="85">
        <f t="shared" si="4"/>
        <v>0</v>
      </c>
      <c r="AC10" s="55">
        <v>274</v>
      </c>
      <c r="AD10" s="49">
        <v>4</v>
      </c>
    </row>
    <row r="11" spans="1:29" ht="20.25" customHeight="1">
      <c r="A11" s="73">
        <v>6</v>
      </c>
      <c r="B11" s="73"/>
      <c r="C11" s="261" t="s">
        <v>646</v>
      </c>
      <c r="D11" s="116" t="s">
        <v>194</v>
      </c>
      <c r="E11" s="87" t="s">
        <v>647</v>
      </c>
      <c r="F11" s="211"/>
      <c r="G11" s="77">
        <f t="shared" si="1"/>
        <v>12</v>
      </c>
      <c r="H11" s="78">
        <f t="shared" si="2"/>
        <v>9</v>
      </c>
      <c r="I11" s="79"/>
      <c r="J11" s="80" t="s">
        <v>13</v>
      </c>
      <c r="K11" s="81" t="s">
        <v>12</v>
      </c>
      <c r="L11" s="81" t="s">
        <v>36</v>
      </c>
      <c r="M11" s="81" t="s">
        <v>35</v>
      </c>
      <c r="N11" s="81" t="s">
        <v>34</v>
      </c>
      <c r="O11" s="81" t="s">
        <v>34</v>
      </c>
      <c r="P11" s="81" t="s">
        <v>12</v>
      </c>
      <c r="Q11" s="81" t="s">
        <v>12</v>
      </c>
      <c r="R11" s="81" t="s">
        <v>35</v>
      </c>
      <c r="S11" s="81" t="s">
        <v>10</v>
      </c>
      <c r="T11" s="81" t="s">
        <v>35</v>
      </c>
      <c r="U11" s="81" t="s">
        <v>34</v>
      </c>
      <c r="V11" s="81" t="s">
        <v>10</v>
      </c>
      <c r="W11" s="82">
        <f t="shared" si="3"/>
        <v>11</v>
      </c>
      <c r="X11" s="83" t="s">
        <v>36</v>
      </c>
      <c r="Y11" s="84">
        <v>9</v>
      </c>
      <c r="Z11" s="73"/>
      <c r="AA11" s="84"/>
      <c r="AB11" s="85">
        <f t="shared" si="4"/>
        <v>1</v>
      </c>
      <c r="AC11" s="55">
        <v>234</v>
      </c>
    </row>
    <row r="12" spans="1:29" ht="20.25" customHeight="1">
      <c r="A12" s="73">
        <v>7</v>
      </c>
      <c r="B12" s="73">
        <v>1</v>
      </c>
      <c r="C12" s="261" t="s">
        <v>648</v>
      </c>
      <c r="D12" s="116" t="s">
        <v>649</v>
      </c>
      <c r="E12" s="87" t="s">
        <v>381</v>
      </c>
      <c r="F12" s="201" t="s">
        <v>361</v>
      </c>
      <c r="G12" s="77">
        <f t="shared" si="1"/>
        <v>12</v>
      </c>
      <c r="H12" s="78">
        <f t="shared" si="2"/>
        <v>16</v>
      </c>
      <c r="I12" s="79"/>
      <c r="J12" s="80" t="s">
        <v>13</v>
      </c>
      <c r="K12" s="81" t="s">
        <v>12</v>
      </c>
      <c r="L12" s="81" t="s">
        <v>36</v>
      </c>
      <c r="M12" s="81" t="s">
        <v>34</v>
      </c>
      <c r="N12" s="81" t="s">
        <v>13</v>
      </c>
      <c r="O12" s="81" t="s">
        <v>34</v>
      </c>
      <c r="P12" s="81" t="s">
        <v>12</v>
      </c>
      <c r="Q12" s="81" t="s">
        <v>12</v>
      </c>
      <c r="R12" s="81" t="s">
        <v>35</v>
      </c>
      <c r="S12" s="81" t="s">
        <v>10</v>
      </c>
      <c r="T12" s="81" t="s">
        <v>35</v>
      </c>
      <c r="U12" s="81" t="s">
        <v>34</v>
      </c>
      <c r="V12" s="81" t="s">
        <v>10</v>
      </c>
      <c r="W12" s="82">
        <f t="shared" si="3"/>
        <v>11</v>
      </c>
      <c r="X12" s="83" t="s">
        <v>36</v>
      </c>
      <c r="Y12" s="84">
        <v>16</v>
      </c>
      <c r="Z12" s="73"/>
      <c r="AA12" s="84"/>
      <c r="AB12" s="85">
        <f t="shared" si="4"/>
        <v>1</v>
      </c>
      <c r="AC12" s="55">
        <v>221</v>
      </c>
    </row>
    <row r="13" spans="1:29" ht="20.25" customHeight="1">
      <c r="A13" s="73">
        <v>8</v>
      </c>
      <c r="B13" s="73"/>
      <c r="C13" s="261" t="s">
        <v>650</v>
      </c>
      <c r="D13" s="116" t="s">
        <v>156</v>
      </c>
      <c r="E13" s="87" t="s">
        <v>651</v>
      </c>
      <c r="F13" s="210"/>
      <c r="G13" s="77">
        <f t="shared" si="1"/>
        <v>12</v>
      </c>
      <c r="H13" s="78">
        <f t="shared" si="2"/>
        <v>17</v>
      </c>
      <c r="I13" s="79"/>
      <c r="J13" s="80" t="s">
        <v>13</v>
      </c>
      <c r="K13" s="81" t="s">
        <v>12</v>
      </c>
      <c r="L13" s="81" t="s">
        <v>36</v>
      </c>
      <c r="M13" s="81" t="s">
        <v>34</v>
      </c>
      <c r="N13" s="81" t="s">
        <v>13</v>
      </c>
      <c r="O13" s="81" t="s">
        <v>34</v>
      </c>
      <c r="P13" s="81" t="s">
        <v>12</v>
      </c>
      <c r="Q13" s="81" t="s">
        <v>12</v>
      </c>
      <c r="R13" s="81" t="s">
        <v>10</v>
      </c>
      <c r="S13" s="81" t="s">
        <v>10</v>
      </c>
      <c r="T13" s="81" t="s">
        <v>35</v>
      </c>
      <c r="U13" s="81" t="s">
        <v>35</v>
      </c>
      <c r="V13" s="81" t="s">
        <v>10</v>
      </c>
      <c r="W13" s="82">
        <f t="shared" si="3"/>
        <v>11</v>
      </c>
      <c r="X13" s="83" t="s">
        <v>36</v>
      </c>
      <c r="Y13" s="84">
        <v>17</v>
      </c>
      <c r="Z13" s="73"/>
      <c r="AA13" s="84"/>
      <c r="AB13" s="85">
        <f t="shared" si="4"/>
        <v>1</v>
      </c>
      <c r="AC13" s="55">
        <v>232</v>
      </c>
    </row>
    <row r="14" spans="1:29" ht="20.25" customHeight="1">
      <c r="A14" s="73">
        <v>9</v>
      </c>
      <c r="B14" s="73">
        <v>2</v>
      </c>
      <c r="C14" s="261" t="s">
        <v>652</v>
      </c>
      <c r="D14" s="116" t="s">
        <v>212</v>
      </c>
      <c r="E14" s="87" t="s">
        <v>653</v>
      </c>
      <c r="F14" s="201" t="s">
        <v>361</v>
      </c>
      <c r="G14" s="77">
        <f t="shared" si="1"/>
        <v>12</v>
      </c>
      <c r="H14" s="78">
        <f t="shared" si="2"/>
        <v>17</v>
      </c>
      <c r="I14" s="79"/>
      <c r="J14" s="80" t="s">
        <v>13</v>
      </c>
      <c r="K14" s="81" t="s">
        <v>12</v>
      </c>
      <c r="L14" s="81" t="s">
        <v>36</v>
      </c>
      <c r="M14" s="81" t="s">
        <v>34</v>
      </c>
      <c r="N14" s="81" t="s">
        <v>13</v>
      </c>
      <c r="O14" s="81" t="s">
        <v>34</v>
      </c>
      <c r="P14" s="81" t="s">
        <v>12</v>
      </c>
      <c r="Q14" s="81" t="s">
        <v>12</v>
      </c>
      <c r="R14" s="81" t="s">
        <v>35</v>
      </c>
      <c r="S14" s="81" t="s">
        <v>10</v>
      </c>
      <c r="T14" s="81" t="s">
        <v>35</v>
      </c>
      <c r="U14" s="81" t="s">
        <v>34</v>
      </c>
      <c r="V14" s="81" t="s">
        <v>10</v>
      </c>
      <c r="W14" s="82">
        <f t="shared" si="3"/>
        <v>11</v>
      </c>
      <c r="X14" s="83" t="s">
        <v>36</v>
      </c>
      <c r="Y14" s="84">
        <v>17</v>
      </c>
      <c r="Z14" s="73"/>
      <c r="AA14" s="84"/>
      <c r="AB14" s="85">
        <f t="shared" si="4"/>
        <v>1</v>
      </c>
      <c r="AC14" s="55">
        <v>235</v>
      </c>
    </row>
    <row r="15" spans="1:29" ht="20.25" customHeight="1">
      <c r="A15" s="73">
        <v>10</v>
      </c>
      <c r="B15" s="73"/>
      <c r="C15" s="261" t="s">
        <v>654</v>
      </c>
      <c r="D15" s="116" t="s">
        <v>109</v>
      </c>
      <c r="E15" s="87" t="s">
        <v>655</v>
      </c>
      <c r="F15" s="201"/>
      <c r="G15" s="77">
        <f t="shared" si="1"/>
        <v>12</v>
      </c>
      <c r="H15" s="78">
        <f t="shared" si="2"/>
        <v>18</v>
      </c>
      <c r="I15" s="79"/>
      <c r="J15" s="80" t="s">
        <v>13</v>
      </c>
      <c r="K15" s="81" t="s">
        <v>12</v>
      </c>
      <c r="L15" s="81" t="s">
        <v>36</v>
      </c>
      <c r="M15" s="81" t="s">
        <v>34</v>
      </c>
      <c r="N15" s="81" t="s">
        <v>34</v>
      </c>
      <c r="O15" s="81" t="s">
        <v>35</v>
      </c>
      <c r="P15" s="81" t="s">
        <v>12</v>
      </c>
      <c r="Q15" s="81" t="s">
        <v>12</v>
      </c>
      <c r="R15" s="81" t="s">
        <v>35</v>
      </c>
      <c r="S15" s="81" t="s">
        <v>10</v>
      </c>
      <c r="T15" s="81" t="s">
        <v>35</v>
      </c>
      <c r="U15" s="81" t="s">
        <v>34</v>
      </c>
      <c r="V15" s="81" t="s">
        <v>10</v>
      </c>
      <c r="W15" s="82">
        <f t="shared" si="3"/>
        <v>11</v>
      </c>
      <c r="X15" s="83" t="s">
        <v>36</v>
      </c>
      <c r="Y15" s="84">
        <v>18</v>
      </c>
      <c r="Z15" s="73"/>
      <c r="AA15" s="84"/>
      <c r="AB15" s="85">
        <f t="shared" si="4"/>
        <v>1</v>
      </c>
      <c r="AC15" s="55">
        <v>149</v>
      </c>
    </row>
    <row r="16" spans="1:29" ht="20.25" customHeight="1">
      <c r="A16" s="73">
        <v>11</v>
      </c>
      <c r="B16" s="73"/>
      <c r="C16" s="261" t="s">
        <v>656</v>
      </c>
      <c r="D16" s="116" t="s">
        <v>141</v>
      </c>
      <c r="E16" s="87" t="s">
        <v>657</v>
      </c>
      <c r="F16" s="200"/>
      <c r="G16" s="77">
        <f t="shared" si="1"/>
        <v>12</v>
      </c>
      <c r="H16" s="78">
        <f t="shared" si="2"/>
        <v>34</v>
      </c>
      <c r="I16" s="79"/>
      <c r="J16" s="80" t="s">
        <v>13</v>
      </c>
      <c r="K16" s="81" t="s">
        <v>12</v>
      </c>
      <c r="L16" s="81" t="s">
        <v>36</v>
      </c>
      <c r="M16" s="81" t="s">
        <v>34</v>
      </c>
      <c r="N16" s="81" t="s">
        <v>34</v>
      </c>
      <c r="O16" s="81" t="s">
        <v>35</v>
      </c>
      <c r="P16" s="81" t="s">
        <v>12</v>
      </c>
      <c r="Q16" s="81" t="s">
        <v>12</v>
      </c>
      <c r="R16" s="81" t="s">
        <v>35</v>
      </c>
      <c r="S16" s="81" t="s">
        <v>10</v>
      </c>
      <c r="T16" s="81" t="s">
        <v>35</v>
      </c>
      <c r="U16" s="81" t="s">
        <v>34</v>
      </c>
      <c r="V16" s="81" t="s">
        <v>10</v>
      </c>
      <c r="W16" s="82">
        <f t="shared" si="3"/>
        <v>11</v>
      </c>
      <c r="X16" s="83" t="s">
        <v>36</v>
      </c>
      <c r="Y16" s="84">
        <v>34</v>
      </c>
      <c r="Z16" s="73"/>
      <c r="AA16" s="84"/>
      <c r="AB16" s="85">
        <f t="shared" si="4"/>
        <v>1</v>
      </c>
      <c r="AC16" s="55">
        <v>161</v>
      </c>
    </row>
    <row r="17" spans="1:29" ht="20.25" customHeight="1">
      <c r="A17" s="73">
        <v>12</v>
      </c>
      <c r="B17" s="73">
        <v>3</v>
      </c>
      <c r="C17" s="261" t="s">
        <v>658</v>
      </c>
      <c r="D17" s="116" t="s">
        <v>659</v>
      </c>
      <c r="E17" s="87" t="s">
        <v>660</v>
      </c>
      <c r="F17" s="201" t="s">
        <v>361</v>
      </c>
      <c r="G17" s="77">
        <f t="shared" si="1"/>
        <v>11</v>
      </c>
      <c r="H17" s="78">
        <f t="shared" si="2"/>
        <v>7</v>
      </c>
      <c r="I17" s="79"/>
      <c r="J17" s="80" t="s">
        <v>13</v>
      </c>
      <c r="K17" s="81" t="s">
        <v>12</v>
      </c>
      <c r="L17" s="81" t="s">
        <v>36</v>
      </c>
      <c r="M17" s="81" t="s">
        <v>34</v>
      </c>
      <c r="N17" s="81" t="s">
        <v>35</v>
      </c>
      <c r="O17" s="81" t="s">
        <v>34</v>
      </c>
      <c r="P17" s="81" t="s">
        <v>12</v>
      </c>
      <c r="Q17" s="81" t="s">
        <v>12</v>
      </c>
      <c r="R17" s="81" t="s">
        <v>10</v>
      </c>
      <c r="S17" s="81" t="s">
        <v>10</v>
      </c>
      <c r="T17" s="81" t="s">
        <v>35</v>
      </c>
      <c r="U17" s="81" t="s">
        <v>34</v>
      </c>
      <c r="V17" s="81" t="s">
        <v>10</v>
      </c>
      <c r="W17" s="82">
        <f t="shared" si="3"/>
        <v>10</v>
      </c>
      <c r="X17" s="83" t="s">
        <v>36</v>
      </c>
      <c r="Y17" s="84">
        <v>7</v>
      </c>
      <c r="Z17" s="73"/>
      <c r="AA17" s="84"/>
      <c r="AB17" s="85">
        <f t="shared" si="4"/>
        <v>1</v>
      </c>
      <c r="AC17" s="55">
        <v>246</v>
      </c>
    </row>
    <row r="18" spans="1:29" ht="20.25" customHeight="1">
      <c r="A18" s="73">
        <v>13</v>
      </c>
      <c r="B18" s="73"/>
      <c r="C18" s="261" t="s">
        <v>661</v>
      </c>
      <c r="D18" s="116" t="s">
        <v>167</v>
      </c>
      <c r="E18" s="87" t="s">
        <v>657</v>
      </c>
      <c r="F18" s="211"/>
      <c r="G18" s="77">
        <f t="shared" si="1"/>
        <v>11</v>
      </c>
      <c r="H18" s="78">
        <f t="shared" si="2"/>
        <v>22</v>
      </c>
      <c r="I18" s="79"/>
      <c r="J18" s="80" t="s">
        <v>10</v>
      </c>
      <c r="K18" s="81" t="s">
        <v>12</v>
      </c>
      <c r="L18" s="81" t="s">
        <v>35</v>
      </c>
      <c r="M18" s="81" t="s">
        <v>34</v>
      </c>
      <c r="N18" s="81" t="s">
        <v>34</v>
      </c>
      <c r="O18" s="81" t="s">
        <v>34</v>
      </c>
      <c r="P18" s="81" t="s">
        <v>12</v>
      </c>
      <c r="Q18" s="81" t="s">
        <v>12</v>
      </c>
      <c r="R18" s="81" t="s">
        <v>35</v>
      </c>
      <c r="S18" s="81" t="s">
        <v>10</v>
      </c>
      <c r="T18" s="81" t="s">
        <v>35</v>
      </c>
      <c r="U18" s="81" t="s">
        <v>34</v>
      </c>
      <c r="V18" s="81" t="s">
        <v>10</v>
      </c>
      <c r="W18" s="82">
        <f t="shared" si="3"/>
        <v>10</v>
      </c>
      <c r="X18" s="83" t="s">
        <v>36</v>
      </c>
      <c r="Y18" s="84">
        <v>22</v>
      </c>
      <c r="Z18" s="73"/>
      <c r="AA18" s="84"/>
      <c r="AB18" s="85">
        <f t="shared" si="4"/>
        <v>1</v>
      </c>
      <c r="AC18" s="55">
        <v>258</v>
      </c>
    </row>
    <row r="19" spans="1:29" ht="20.25" customHeight="1">
      <c r="A19" s="73">
        <v>14</v>
      </c>
      <c r="B19" s="73">
        <v>4</v>
      </c>
      <c r="C19" s="261" t="s">
        <v>662</v>
      </c>
      <c r="D19" s="116" t="s">
        <v>383</v>
      </c>
      <c r="E19" s="87" t="s">
        <v>653</v>
      </c>
      <c r="F19" s="201" t="s">
        <v>361</v>
      </c>
      <c r="G19" s="77">
        <f t="shared" si="1"/>
        <v>11</v>
      </c>
      <c r="H19" s="78">
        <f t="shared" si="2"/>
        <v>34</v>
      </c>
      <c r="I19" s="79"/>
      <c r="J19" s="80" t="s">
        <v>36</v>
      </c>
      <c r="K19" s="81" t="s">
        <v>373</v>
      </c>
      <c r="L19" s="81" t="s">
        <v>370</v>
      </c>
      <c r="M19" s="81" t="s">
        <v>375</v>
      </c>
      <c r="N19" s="81" t="s">
        <v>372</v>
      </c>
      <c r="O19" s="81" t="s">
        <v>375</v>
      </c>
      <c r="P19" s="81" t="s">
        <v>373</v>
      </c>
      <c r="Q19" s="81" t="s">
        <v>373</v>
      </c>
      <c r="R19" s="81" t="s">
        <v>372</v>
      </c>
      <c r="S19" s="81" t="s">
        <v>374</v>
      </c>
      <c r="T19" s="81" t="s">
        <v>371</v>
      </c>
      <c r="U19" s="81" t="s">
        <v>371</v>
      </c>
      <c r="V19" s="81" t="s">
        <v>374</v>
      </c>
      <c r="W19" s="82">
        <f t="shared" si="3"/>
        <v>10</v>
      </c>
      <c r="X19" s="83" t="s">
        <v>370</v>
      </c>
      <c r="Y19" s="84">
        <v>34</v>
      </c>
      <c r="Z19" s="73"/>
      <c r="AA19" s="84"/>
      <c r="AB19" s="85">
        <f t="shared" si="4"/>
        <v>1</v>
      </c>
      <c r="AC19" s="55">
        <v>271</v>
      </c>
    </row>
    <row r="20" spans="1:30" ht="20.25" customHeight="1">
      <c r="A20" s="73">
        <v>15</v>
      </c>
      <c r="B20" s="73"/>
      <c r="C20" s="261" t="s">
        <v>654</v>
      </c>
      <c r="D20" s="116" t="s">
        <v>392</v>
      </c>
      <c r="E20" s="87" t="s">
        <v>393</v>
      </c>
      <c r="F20" s="210"/>
      <c r="G20" s="77">
        <f t="shared" si="1"/>
        <v>11</v>
      </c>
      <c r="H20" s="78">
        <f t="shared" si="2"/>
        <v>86</v>
      </c>
      <c r="I20" s="79"/>
      <c r="J20" s="80" t="s">
        <v>13</v>
      </c>
      <c r="K20" s="81" t="s">
        <v>12</v>
      </c>
      <c r="L20" s="81" t="s">
        <v>36</v>
      </c>
      <c r="M20" s="81" t="s">
        <v>34</v>
      </c>
      <c r="N20" s="81" t="s">
        <v>34</v>
      </c>
      <c r="O20" s="81" t="s">
        <v>35</v>
      </c>
      <c r="P20" s="81" t="s">
        <v>12</v>
      </c>
      <c r="Q20" s="81" t="s">
        <v>12</v>
      </c>
      <c r="R20" s="81" t="s">
        <v>13</v>
      </c>
      <c r="S20" s="81" t="s">
        <v>10</v>
      </c>
      <c r="T20" s="81" t="s">
        <v>35</v>
      </c>
      <c r="U20" s="81" t="s">
        <v>35</v>
      </c>
      <c r="V20" s="81" t="s">
        <v>10</v>
      </c>
      <c r="W20" s="82">
        <f t="shared" si="3"/>
        <v>11</v>
      </c>
      <c r="X20" s="83" t="s">
        <v>34</v>
      </c>
      <c r="Y20" s="84">
        <v>86</v>
      </c>
      <c r="Z20" s="73"/>
      <c r="AA20" s="84"/>
      <c r="AB20" s="85">
        <f t="shared" si="4"/>
        <v>0</v>
      </c>
      <c r="AC20" s="55">
        <v>283</v>
      </c>
      <c r="AD20" s="49">
        <v>26</v>
      </c>
    </row>
    <row r="21" spans="1:30" ht="20.25" customHeight="1">
      <c r="A21" s="73">
        <v>16</v>
      </c>
      <c r="B21" s="73"/>
      <c r="C21" s="261" t="s">
        <v>345</v>
      </c>
      <c r="D21" s="116" t="s">
        <v>799</v>
      </c>
      <c r="E21" s="87" t="s">
        <v>379</v>
      </c>
      <c r="F21" s="201"/>
      <c r="G21" s="77">
        <f t="shared" si="1"/>
        <v>11</v>
      </c>
      <c r="H21" s="78">
        <f t="shared" si="2"/>
        <v>100</v>
      </c>
      <c r="I21" s="79"/>
      <c r="J21" s="80" t="s">
        <v>13</v>
      </c>
      <c r="K21" s="81" t="s">
        <v>12</v>
      </c>
      <c r="L21" s="81" t="s">
        <v>36</v>
      </c>
      <c r="M21" s="81" t="s">
        <v>34</v>
      </c>
      <c r="N21" s="81" t="s">
        <v>34</v>
      </c>
      <c r="O21" s="81" t="s">
        <v>13</v>
      </c>
      <c r="P21" s="81" t="s">
        <v>12</v>
      </c>
      <c r="Q21" s="81" t="s">
        <v>12</v>
      </c>
      <c r="R21" s="81" t="s">
        <v>35</v>
      </c>
      <c r="S21" s="81" t="s">
        <v>10</v>
      </c>
      <c r="T21" s="81" t="s">
        <v>35</v>
      </c>
      <c r="U21" s="81" t="s">
        <v>34</v>
      </c>
      <c r="V21" s="81" t="s">
        <v>10</v>
      </c>
      <c r="W21" s="82">
        <f t="shared" si="3"/>
        <v>11</v>
      </c>
      <c r="X21" s="83" t="s">
        <v>13</v>
      </c>
      <c r="Y21" s="84">
        <v>100</v>
      </c>
      <c r="Z21" s="73"/>
      <c r="AA21" s="84"/>
      <c r="AB21" s="85">
        <f t="shared" si="4"/>
        <v>0</v>
      </c>
      <c r="AC21" s="55">
        <v>236</v>
      </c>
      <c r="AD21" s="49">
        <v>40</v>
      </c>
    </row>
    <row r="22" spans="1:29" ht="20.25" customHeight="1">
      <c r="A22" s="73">
        <v>17</v>
      </c>
      <c r="B22" s="73">
        <v>5</v>
      </c>
      <c r="C22" s="261" t="s">
        <v>663</v>
      </c>
      <c r="D22" s="116" t="s">
        <v>96</v>
      </c>
      <c r="E22" s="87" t="s">
        <v>664</v>
      </c>
      <c r="F22" s="201" t="s">
        <v>361</v>
      </c>
      <c r="G22" s="77">
        <f t="shared" si="1"/>
        <v>10</v>
      </c>
      <c r="H22" s="78">
        <f t="shared" si="2"/>
        <v>10</v>
      </c>
      <c r="I22" s="79"/>
      <c r="J22" s="80" t="s">
        <v>13</v>
      </c>
      <c r="K22" s="81" t="s">
        <v>12</v>
      </c>
      <c r="L22" s="81" t="s">
        <v>36</v>
      </c>
      <c r="M22" s="81" t="s">
        <v>35</v>
      </c>
      <c r="N22" s="81" t="s">
        <v>34</v>
      </c>
      <c r="O22" s="81" t="s">
        <v>13</v>
      </c>
      <c r="P22" s="81" t="s">
        <v>12</v>
      </c>
      <c r="Q22" s="81" t="s">
        <v>12</v>
      </c>
      <c r="R22" s="81" t="s">
        <v>35</v>
      </c>
      <c r="S22" s="81" t="s">
        <v>10</v>
      </c>
      <c r="T22" s="81" t="s">
        <v>12</v>
      </c>
      <c r="U22" s="81" t="s">
        <v>12</v>
      </c>
      <c r="V22" s="81" t="s">
        <v>10</v>
      </c>
      <c r="W22" s="82">
        <f t="shared" si="3"/>
        <v>9</v>
      </c>
      <c r="X22" s="83" t="s">
        <v>36</v>
      </c>
      <c r="Y22" s="84">
        <v>10</v>
      </c>
      <c r="Z22" s="73"/>
      <c r="AA22" s="84"/>
      <c r="AB22" s="85">
        <f t="shared" si="4"/>
        <v>1</v>
      </c>
      <c r="AC22" s="55">
        <v>183</v>
      </c>
    </row>
    <row r="23" spans="1:29" ht="20.25" customHeight="1">
      <c r="A23" s="73">
        <v>18</v>
      </c>
      <c r="B23" s="73">
        <v>6</v>
      </c>
      <c r="C23" s="261" t="s">
        <v>665</v>
      </c>
      <c r="D23" s="116" t="s">
        <v>666</v>
      </c>
      <c r="E23" s="87" t="s">
        <v>28</v>
      </c>
      <c r="F23" s="201" t="s">
        <v>361</v>
      </c>
      <c r="G23" s="77">
        <f t="shared" si="1"/>
        <v>10</v>
      </c>
      <c r="H23" s="78">
        <f t="shared" si="2"/>
        <v>12</v>
      </c>
      <c r="I23" s="79"/>
      <c r="J23" s="80" t="s">
        <v>13</v>
      </c>
      <c r="K23" s="81" t="s">
        <v>12</v>
      </c>
      <c r="L23" s="81" t="s">
        <v>34</v>
      </c>
      <c r="M23" s="81" t="s">
        <v>34</v>
      </c>
      <c r="N23" s="81" t="s">
        <v>34</v>
      </c>
      <c r="O23" s="81" t="s">
        <v>34</v>
      </c>
      <c r="P23" s="81" t="s">
        <v>13</v>
      </c>
      <c r="Q23" s="81" t="s">
        <v>12</v>
      </c>
      <c r="R23" s="81" t="s">
        <v>35</v>
      </c>
      <c r="S23" s="81" t="s">
        <v>10</v>
      </c>
      <c r="T23" s="81" t="s">
        <v>35</v>
      </c>
      <c r="U23" s="81" t="s">
        <v>34</v>
      </c>
      <c r="V23" s="81" t="s">
        <v>12</v>
      </c>
      <c r="W23" s="82">
        <f t="shared" si="3"/>
        <v>9</v>
      </c>
      <c r="X23" s="83" t="s">
        <v>36</v>
      </c>
      <c r="Y23" s="84">
        <v>12</v>
      </c>
      <c r="Z23" s="73"/>
      <c r="AA23" s="84"/>
      <c r="AB23" s="85">
        <f t="shared" si="4"/>
        <v>1</v>
      </c>
      <c r="AC23" s="55">
        <v>116</v>
      </c>
    </row>
    <row r="24" spans="1:29" ht="20.25" customHeight="1">
      <c r="A24" s="73">
        <v>19</v>
      </c>
      <c r="B24" s="73"/>
      <c r="C24" s="261" t="s">
        <v>667</v>
      </c>
      <c r="D24" s="116" t="s">
        <v>119</v>
      </c>
      <c r="E24" s="87" t="s">
        <v>668</v>
      </c>
      <c r="F24" s="210"/>
      <c r="G24" s="77">
        <f t="shared" si="1"/>
        <v>10</v>
      </c>
      <c r="H24" s="78">
        <f t="shared" si="2"/>
        <v>13</v>
      </c>
      <c r="I24" s="79"/>
      <c r="J24" s="80" t="s">
        <v>13</v>
      </c>
      <c r="K24" s="81" t="s">
        <v>10</v>
      </c>
      <c r="L24" s="81" t="s">
        <v>36</v>
      </c>
      <c r="M24" s="81" t="s">
        <v>35</v>
      </c>
      <c r="N24" s="81" t="s">
        <v>34</v>
      </c>
      <c r="O24" s="81" t="s">
        <v>13</v>
      </c>
      <c r="P24" s="81" t="s">
        <v>12</v>
      </c>
      <c r="Q24" s="81" t="s">
        <v>12</v>
      </c>
      <c r="R24" s="81" t="s">
        <v>35</v>
      </c>
      <c r="S24" s="81" t="s">
        <v>10</v>
      </c>
      <c r="T24" s="81" t="s">
        <v>34</v>
      </c>
      <c r="U24" s="81" t="s">
        <v>35</v>
      </c>
      <c r="V24" s="81" t="s">
        <v>10</v>
      </c>
      <c r="W24" s="82">
        <f t="shared" si="3"/>
        <v>9</v>
      </c>
      <c r="X24" s="83" t="s">
        <v>36</v>
      </c>
      <c r="Y24" s="84">
        <v>13</v>
      </c>
      <c r="Z24" s="73"/>
      <c r="AA24" s="84"/>
      <c r="AB24" s="85">
        <f t="shared" si="4"/>
        <v>1</v>
      </c>
      <c r="AC24" s="55">
        <v>164</v>
      </c>
    </row>
    <row r="25" spans="1:29" ht="20.25" customHeight="1">
      <c r="A25" s="73">
        <v>20</v>
      </c>
      <c r="B25" s="73"/>
      <c r="C25" s="261" t="s">
        <v>669</v>
      </c>
      <c r="D25" s="116" t="s">
        <v>800</v>
      </c>
      <c r="E25" s="87" t="s">
        <v>395</v>
      </c>
      <c r="F25" s="210"/>
      <c r="G25" s="77">
        <f t="shared" si="1"/>
        <v>10</v>
      </c>
      <c r="H25" s="78">
        <f t="shared" si="2"/>
        <v>14</v>
      </c>
      <c r="I25" s="79"/>
      <c r="J25" s="80" t="s">
        <v>10</v>
      </c>
      <c r="K25" s="81" t="s">
        <v>373</v>
      </c>
      <c r="L25" s="81" t="s">
        <v>370</v>
      </c>
      <c r="M25" s="81" t="s">
        <v>375</v>
      </c>
      <c r="N25" s="81" t="s">
        <v>375</v>
      </c>
      <c r="O25" s="81" t="s">
        <v>375</v>
      </c>
      <c r="P25" s="81" t="s">
        <v>373</v>
      </c>
      <c r="Q25" s="81" t="s">
        <v>373</v>
      </c>
      <c r="R25" s="81" t="s">
        <v>373</v>
      </c>
      <c r="S25" s="81" t="s">
        <v>374</v>
      </c>
      <c r="T25" s="81" t="s">
        <v>373</v>
      </c>
      <c r="U25" s="81" t="s">
        <v>375</v>
      </c>
      <c r="V25" s="81" t="s">
        <v>374</v>
      </c>
      <c r="W25" s="82">
        <f t="shared" si="3"/>
        <v>9</v>
      </c>
      <c r="X25" s="83" t="s">
        <v>370</v>
      </c>
      <c r="Y25" s="84">
        <v>14</v>
      </c>
      <c r="Z25" s="73"/>
      <c r="AA25" s="84"/>
      <c r="AB25" s="85">
        <f t="shared" si="4"/>
        <v>1</v>
      </c>
      <c r="AC25" s="55">
        <v>287</v>
      </c>
    </row>
    <row r="26" spans="1:29" ht="20.25" customHeight="1">
      <c r="A26" s="73">
        <v>21</v>
      </c>
      <c r="B26" s="73">
        <v>7</v>
      </c>
      <c r="C26" s="261" t="s">
        <v>670</v>
      </c>
      <c r="D26" s="116" t="s">
        <v>671</v>
      </c>
      <c r="E26" s="87" t="s">
        <v>28</v>
      </c>
      <c r="F26" s="201" t="s">
        <v>361</v>
      </c>
      <c r="G26" s="77">
        <f t="shared" si="1"/>
        <v>10</v>
      </c>
      <c r="H26" s="78">
        <f t="shared" si="2"/>
        <v>16</v>
      </c>
      <c r="I26" s="79"/>
      <c r="J26" s="80" t="s">
        <v>13</v>
      </c>
      <c r="K26" s="81" t="s">
        <v>12</v>
      </c>
      <c r="L26" s="81" t="s">
        <v>35</v>
      </c>
      <c r="M26" s="81" t="s">
        <v>35</v>
      </c>
      <c r="N26" s="81" t="s">
        <v>13</v>
      </c>
      <c r="O26" s="81" t="s">
        <v>34</v>
      </c>
      <c r="P26" s="81" t="s">
        <v>12</v>
      </c>
      <c r="Q26" s="81" t="s">
        <v>12</v>
      </c>
      <c r="R26" s="81" t="s">
        <v>35</v>
      </c>
      <c r="S26" s="81" t="s">
        <v>10</v>
      </c>
      <c r="T26" s="81" t="s">
        <v>35</v>
      </c>
      <c r="U26" s="81" t="s">
        <v>34</v>
      </c>
      <c r="V26" s="81" t="s">
        <v>10</v>
      </c>
      <c r="W26" s="82">
        <f t="shared" si="3"/>
        <v>9</v>
      </c>
      <c r="X26" s="83" t="s">
        <v>36</v>
      </c>
      <c r="Y26" s="84">
        <v>16</v>
      </c>
      <c r="Z26" s="73"/>
      <c r="AA26" s="84"/>
      <c r="AB26" s="85">
        <f t="shared" si="4"/>
        <v>1</v>
      </c>
      <c r="AC26" s="55">
        <v>103</v>
      </c>
    </row>
    <row r="27" spans="1:29" ht="20.25" customHeight="1">
      <c r="A27" s="73">
        <v>22</v>
      </c>
      <c r="B27" s="73">
        <v>8</v>
      </c>
      <c r="C27" s="261" t="s">
        <v>672</v>
      </c>
      <c r="D27" s="116" t="s">
        <v>673</v>
      </c>
      <c r="E27" s="87" t="s">
        <v>660</v>
      </c>
      <c r="F27" s="201" t="s">
        <v>361</v>
      </c>
      <c r="G27" s="77">
        <f t="shared" si="1"/>
        <v>10</v>
      </c>
      <c r="H27" s="78">
        <f t="shared" si="2"/>
        <v>19</v>
      </c>
      <c r="I27" s="79"/>
      <c r="J27" s="80" t="s">
        <v>13</v>
      </c>
      <c r="K27" s="81" t="s">
        <v>12</v>
      </c>
      <c r="L27" s="81" t="s">
        <v>36</v>
      </c>
      <c r="M27" s="81" t="s">
        <v>35</v>
      </c>
      <c r="N27" s="81" t="s">
        <v>13</v>
      </c>
      <c r="O27" s="81" t="s">
        <v>34</v>
      </c>
      <c r="P27" s="81" t="s">
        <v>12</v>
      </c>
      <c r="Q27" s="81" t="s">
        <v>12</v>
      </c>
      <c r="R27" s="81" t="s">
        <v>35</v>
      </c>
      <c r="S27" s="81" t="s">
        <v>10</v>
      </c>
      <c r="T27" s="81" t="s">
        <v>35</v>
      </c>
      <c r="U27" s="81" t="s">
        <v>34</v>
      </c>
      <c r="V27" s="81" t="s">
        <v>35</v>
      </c>
      <c r="W27" s="82">
        <f t="shared" si="3"/>
        <v>9</v>
      </c>
      <c r="X27" s="83" t="s">
        <v>36</v>
      </c>
      <c r="Y27" s="84">
        <v>19</v>
      </c>
      <c r="Z27" s="73"/>
      <c r="AA27" s="84"/>
      <c r="AB27" s="85">
        <f t="shared" si="4"/>
        <v>1</v>
      </c>
      <c r="AC27" s="55">
        <v>260</v>
      </c>
    </row>
    <row r="28" spans="1:29" s="141" customFormat="1" ht="20.25" customHeight="1">
      <c r="A28" s="73">
        <v>23</v>
      </c>
      <c r="B28" s="73">
        <v>9</v>
      </c>
      <c r="C28" s="261" t="s">
        <v>674</v>
      </c>
      <c r="D28" s="116" t="s">
        <v>210</v>
      </c>
      <c r="E28" s="87" t="s">
        <v>653</v>
      </c>
      <c r="F28" s="201" t="s">
        <v>361</v>
      </c>
      <c r="G28" s="77">
        <f t="shared" si="1"/>
        <v>10</v>
      </c>
      <c r="H28" s="78">
        <f t="shared" si="2"/>
        <v>21</v>
      </c>
      <c r="I28" s="79"/>
      <c r="J28" s="80" t="s">
        <v>13</v>
      </c>
      <c r="K28" s="81" t="s">
        <v>12</v>
      </c>
      <c r="L28" s="81" t="s">
        <v>35</v>
      </c>
      <c r="M28" s="81" t="s">
        <v>34</v>
      </c>
      <c r="N28" s="81" t="s">
        <v>13</v>
      </c>
      <c r="O28" s="81" t="s">
        <v>34</v>
      </c>
      <c r="P28" s="81" t="s">
        <v>12</v>
      </c>
      <c r="Q28" s="81" t="s">
        <v>12</v>
      </c>
      <c r="R28" s="81" t="s">
        <v>35</v>
      </c>
      <c r="S28" s="81" t="s">
        <v>10</v>
      </c>
      <c r="T28" s="81" t="s">
        <v>12</v>
      </c>
      <c r="U28" s="81" t="s">
        <v>34</v>
      </c>
      <c r="V28" s="81" t="s">
        <v>10</v>
      </c>
      <c r="W28" s="82">
        <f t="shared" si="3"/>
        <v>9</v>
      </c>
      <c r="X28" s="83" t="s">
        <v>36</v>
      </c>
      <c r="Y28" s="84">
        <v>21</v>
      </c>
      <c r="Z28" s="73"/>
      <c r="AA28" s="84"/>
      <c r="AB28" s="85">
        <f t="shared" si="4"/>
        <v>1</v>
      </c>
      <c r="AC28" s="55">
        <v>200</v>
      </c>
    </row>
    <row r="29" spans="1:29" ht="20.25" customHeight="1">
      <c r="A29" s="73">
        <v>24</v>
      </c>
      <c r="B29" s="73"/>
      <c r="C29" s="261" t="s">
        <v>675</v>
      </c>
      <c r="D29" s="116" t="s">
        <v>112</v>
      </c>
      <c r="E29" s="87" t="s">
        <v>647</v>
      </c>
      <c r="F29" s="201"/>
      <c r="G29" s="77">
        <f t="shared" si="1"/>
        <v>10</v>
      </c>
      <c r="H29" s="78">
        <f t="shared" si="2"/>
        <v>25</v>
      </c>
      <c r="I29" s="79"/>
      <c r="J29" s="80" t="s">
        <v>13</v>
      </c>
      <c r="K29" s="81" t="s">
        <v>12</v>
      </c>
      <c r="L29" s="81" t="s">
        <v>36</v>
      </c>
      <c r="M29" s="81" t="s">
        <v>34</v>
      </c>
      <c r="N29" s="81" t="s">
        <v>34</v>
      </c>
      <c r="O29" s="81" t="s">
        <v>13</v>
      </c>
      <c r="P29" s="81" t="s">
        <v>12</v>
      </c>
      <c r="Q29" s="81" t="s">
        <v>35</v>
      </c>
      <c r="R29" s="81" t="s">
        <v>34</v>
      </c>
      <c r="S29" s="81" t="s">
        <v>10</v>
      </c>
      <c r="T29" s="81" t="s">
        <v>35</v>
      </c>
      <c r="U29" s="81" t="s">
        <v>34</v>
      </c>
      <c r="V29" s="81" t="s">
        <v>10</v>
      </c>
      <c r="W29" s="82">
        <f t="shared" si="3"/>
        <v>9</v>
      </c>
      <c r="X29" s="83" t="s">
        <v>36</v>
      </c>
      <c r="Y29" s="84">
        <v>25</v>
      </c>
      <c r="Z29" s="73"/>
      <c r="AA29" s="84"/>
      <c r="AB29" s="85">
        <f t="shared" si="4"/>
        <v>1</v>
      </c>
      <c r="AC29" s="55">
        <v>136</v>
      </c>
    </row>
    <row r="30" spans="1:29" ht="20.25" customHeight="1">
      <c r="A30" s="73">
        <v>25</v>
      </c>
      <c r="B30" s="73"/>
      <c r="C30" s="261" t="s">
        <v>676</v>
      </c>
      <c r="D30" s="116" t="s">
        <v>162</v>
      </c>
      <c r="E30" s="87" t="s">
        <v>677</v>
      </c>
      <c r="F30" s="211"/>
      <c r="G30" s="77">
        <f t="shared" si="1"/>
        <v>10</v>
      </c>
      <c r="H30" s="78">
        <f t="shared" si="2"/>
        <v>40</v>
      </c>
      <c r="I30" s="79"/>
      <c r="J30" s="80" t="s">
        <v>13</v>
      </c>
      <c r="K30" s="81" t="s">
        <v>12</v>
      </c>
      <c r="L30" s="81" t="s">
        <v>36</v>
      </c>
      <c r="M30" s="81" t="s">
        <v>34</v>
      </c>
      <c r="N30" s="81" t="s">
        <v>13</v>
      </c>
      <c r="O30" s="81" t="s">
        <v>34</v>
      </c>
      <c r="P30" s="81" t="s">
        <v>12</v>
      </c>
      <c r="Q30" s="81" t="s">
        <v>12</v>
      </c>
      <c r="R30" s="81" t="s">
        <v>10</v>
      </c>
      <c r="S30" s="81" t="s">
        <v>10</v>
      </c>
      <c r="T30" s="81" t="s">
        <v>12</v>
      </c>
      <c r="U30" s="81" t="s">
        <v>34</v>
      </c>
      <c r="V30" s="81" t="s">
        <v>10</v>
      </c>
      <c r="W30" s="82">
        <f t="shared" si="3"/>
        <v>9</v>
      </c>
      <c r="X30" s="83" t="s">
        <v>36</v>
      </c>
      <c r="Y30" s="84">
        <v>40</v>
      </c>
      <c r="Z30" s="73"/>
      <c r="AA30" s="84"/>
      <c r="AB30" s="85">
        <f t="shared" si="4"/>
        <v>1</v>
      </c>
      <c r="AC30" s="55">
        <v>184</v>
      </c>
    </row>
    <row r="31" spans="1:29" ht="20.25" customHeight="1">
      <c r="A31" s="73">
        <v>26</v>
      </c>
      <c r="B31" s="73"/>
      <c r="C31" s="261" t="s">
        <v>678</v>
      </c>
      <c r="D31" s="116" t="s">
        <v>801</v>
      </c>
      <c r="E31" s="87" t="s">
        <v>379</v>
      </c>
      <c r="F31" s="210"/>
      <c r="G31" s="77">
        <f t="shared" si="1"/>
        <v>10</v>
      </c>
      <c r="H31" s="78">
        <f t="shared" si="2"/>
        <v>53</v>
      </c>
      <c r="I31" s="79"/>
      <c r="J31" s="80" t="s">
        <v>13</v>
      </c>
      <c r="K31" s="81" t="s">
        <v>12</v>
      </c>
      <c r="L31" s="81" t="s">
        <v>35</v>
      </c>
      <c r="M31" s="81" t="s">
        <v>34</v>
      </c>
      <c r="N31" s="81" t="s">
        <v>35</v>
      </c>
      <c r="O31" s="81" t="s">
        <v>13</v>
      </c>
      <c r="P31" s="81" t="s">
        <v>12</v>
      </c>
      <c r="Q31" s="81" t="s">
        <v>12</v>
      </c>
      <c r="R31" s="81" t="s">
        <v>35</v>
      </c>
      <c r="S31" s="81" t="s">
        <v>10</v>
      </c>
      <c r="T31" s="81" t="s">
        <v>35</v>
      </c>
      <c r="U31" s="81" t="s">
        <v>34</v>
      </c>
      <c r="V31" s="81" t="s">
        <v>10</v>
      </c>
      <c r="W31" s="82">
        <f t="shared" si="3"/>
        <v>9</v>
      </c>
      <c r="X31" s="83" t="s">
        <v>36</v>
      </c>
      <c r="Y31" s="84">
        <v>53</v>
      </c>
      <c r="Z31" s="73"/>
      <c r="AA31" s="84"/>
      <c r="AB31" s="85">
        <f t="shared" si="4"/>
        <v>1</v>
      </c>
      <c r="AC31" s="55">
        <v>285</v>
      </c>
    </row>
    <row r="32" spans="1:30" ht="20.25" customHeight="1">
      <c r="A32" s="73">
        <v>27</v>
      </c>
      <c r="B32" s="73"/>
      <c r="C32" s="261" t="s">
        <v>679</v>
      </c>
      <c r="D32" s="116" t="s">
        <v>410</v>
      </c>
      <c r="E32" s="87" t="s">
        <v>680</v>
      </c>
      <c r="F32" s="200"/>
      <c r="G32" s="77">
        <f t="shared" si="1"/>
        <v>10</v>
      </c>
      <c r="H32" s="78">
        <f t="shared" si="2"/>
        <v>75</v>
      </c>
      <c r="I32" s="79"/>
      <c r="J32" s="80" t="s">
        <v>13</v>
      </c>
      <c r="K32" s="81" t="s">
        <v>373</v>
      </c>
      <c r="L32" s="81" t="s">
        <v>375</v>
      </c>
      <c r="M32" s="81" t="s">
        <v>371</v>
      </c>
      <c r="N32" s="81" t="s">
        <v>375</v>
      </c>
      <c r="O32" s="81" t="s">
        <v>375</v>
      </c>
      <c r="P32" s="81" t="s">
        <v>373</v>
      </c>
      <c r="Q32" s="81" t="s">
        <v>373</v>
      </c>
      <c r="R32" s="81" t="s">
        <v>371</v>
      </c>
      <c r="S32" s="81" t="s">
        <v>374</v>
      </c>
      <c r="T32" s="81" t="s">
        <v>371</v>
      </c>
      <c r="U32" s="81" t="s">
        <v>374</v>
      </c>
      <c r="V32" s="81" t="s">
        <v>374</v>
      </c>
      <c r="W32" s="82">
        <f t="shared" si="3"/>
        <v>10</v>
      </c>
      <c r="X32" s="83" t="s">
        <v>375</v>
      </c>
      <c r="Y32" s="84">
        <v>75</v>
      </c>
      <c r="Z32" s="73"/>
      <c r="AA32" s="84"/>
      <c r="AB32" s="85">
        <f t="shared" si="4"/>
        <v>0</v>
      </c>
      <c r="AC32" s="55">
        <v>304</v>
      </c>
      <c r="AD32" s="49">
        <v>15</v>
      </c>
    </row>
    <row r="33" spans="1:30" ht="20.25" customHeight="1">
      <c r="A33" s="73">
        <v>28</v>
      </c>
      <c r="B33" s="73"/>
      <c r="C33" s="261" t="s">
        <v>434</v>
      </c>
      <c r="D33" s="116" t="s">
        <v>136</v>
      </c>
      <c r="E33" s="87" t="s">
        <v>681</v>
      </c>
      <c r="F33" s="200"/>
      <c r="G33" s="77">
        <f t="shared" si="1"/>
        <v>10</v>
      </c>
      <c r="H33" s="78">
        <f t="shared" si="2"/>
        <v>76</v>
      </c>
      <c r="I33" s="79"/>
      <c r="J33" s="80" t="s">
        <v>13</v>
      </c>
      <c r="K33" s="81" t="s">
        <v>12</v>
      </c>
      <c r="L33" s="81" t="s">
        <v>36</v>
      </c>
      <c r="M33" s="81" t="s">
        <v>34</v>
      </c>
      <c r="N33" s="81" t="s">
        <v>34</v>
      </c>
      <c r="O33" s="81" t="s">
        <v>34</v>
      </c>
      <c r="P33" s="81" t="s">
        <v>12</v>
      </c>
      <c r="Q33" s="81" t="s">
        <v>12</v>
      </c>
      <c r="R33" s="81" t="s">
        <v>35</v>
      </c>
      <c r="S33" s="81" t="s">
        <v>10</v>
      </c>
      <c r="T33" s="81" t="s">
        <v>12</v>
      </c>
      <c r="U33" s="81" t="s">
        <v>34</v>
      </c>
      <c r="V33" s="81" t="s">
        <v>12</v>
      </c>
      <c r="W33" s="82">
        <f t="shared" si="3"/>
        <v>10</v>
      </c>
      <c r="X33" s="83" t="s">
        <v>34</v>
      </c>
      <c r="Y33" s="84">
        <v>76</v>
      </c>
      <c r="Z33" s="73"/>
      <c r="AA33" s="84"/>
      <c r="AB33" s="85">
        <f t="shared" si="4"/>
        <v>0</v>
      </c>
      <c r="AC33" s="55">
        <v>247</v>
      </c>
      <c r="AD33" s="49">
        <v>16</v>
      </c>
    </row>
    <row r="34" spans="1:30" ht="20.25" customHeight="1">
      <c r="A34" s="73">
        <v>29</v>
      </c>
      <c r="B34" s="73"/>
      <c r="C34" s="261" t="s">
        <v>435</v>
      </c>
      <c r="D34" s="116" t="s">
        <v>377</v>
      </c>
      <c r="E34" s="87" t="s">
        <v>378</v>
      </c>
      <c r="F34" s="210"/>
      <c r="G34" s="77">
        <f t="shared" si="1"/>
        <v>10</v>
      </c>
      <c r="H34" s="78">
        <f t="shared" si="2"/>
        <v>77</v>
      </c>
      <c r="I34" s="79"/>
      <c r="J34" s="80" t="s">
        <v>13</v>
      </c>
      <c r="K34" s="81" t="s">
        <v>373</v>
      </c>
      <c r="L34" s="81" t="s">
        <v>370</v>
      </c>
      <c r="M34" s="81" t="s">
        <v>371</v>
      </c>
      <c r="N34" s="81" t="s">
        <v>375</v>
      </c>
      <c r="O34" s="81" t="s">
        <v>375</v>
      </c>
      <c r="P34" s="81" t="s">
        <v>373</v>
      </c>
      <c r="Q34" s="81" t="s">
        <v>373</v>
      </c>
      <c r="R34" s="81" t="s">
        <v>371</v>
      </c>
      <c r="S34" s="81" t="s">
        <v>373</v>
      </c>
      <c r="T34" s="81" t="s">
        <v>371</v>
      </c>
      <c r="U34" s="81" t="s">
        <v>375</v>
      </c>
      <c r="V34" s="81" t="s">
        <v>374</v>
      </c>
      <c r="W34" s="82">
        <f t="shared" si="3"/>
        <v>10</v>
      </c>
      <c r="X34" s="83" t="s">
        <v>375</v>
      </c>
      <c r="Y34" s="84">
        <v>77</v>
      </c>
      <c r="Z34" s="73"/>
      <c r="AA34" s="84"/>
      <c r="AB34" s="85">
        <f t="shared" si="4"/>
        <v>0</v>
      </c>
      <c r="AC34" s="55">
        <v>264</v>
      </c>
      <c r="AD34" s="49">
        <v>17</v>
      </c>
    </row>
    <row r="35" spans="1:30" ht="20.25" customHeight="1">
      <c r="A35" s="73">
        <v>30</v>
      </c>
      <c r="B35" s="73"/>
      <c r="C35" s="261" t="s">
        <v>436</v>
      </c>
      <c r="D35" s="116" t="s">
        <v>120</v>
      </c>
      <c r="E35" s="87" t="s">
        <v>682</v>
      </c>
      <c r="F35" s="201"/>
      <c r="G35" s="77">
        <f t="shared" si="1"/>
        <v>10</v>
      </c>
      <c r="H35" s="78">
        <f t="shared" si="2"/>
        <v>78</v>
      </c>
      <c r="I35" s="79"/>
      <c r="J35" s="80" t="s">
        <v>13</v>
      </c>
      <c r="K35" s="81" t="s">
        <v>12</v>
      </c>
      <c r="L35" s="81" t="s">
        <v>36</v>
      </c>
      <c r="M35" s="81" t="s">
        <v>35</v>
      </c>
      <c r="N35" s="81" t="s">
        <v>34</v>
      </c>
      <c r="O35" s="81" t="s">
        <v>34</v>
      </c>
      <c r="P35" s="81" t="s">
        <v>12</v>
      </c>
      <c r="Q35" s="81" t="s">
        <v>12</v>
      </c>
      <c r="R35" s="81" t="s">
        <v>35</v>
      </c>
      <c r="S35" s="81" t="s">
        <v>10</v>
      </c>
      <c r="T35" s="81" t="s">
        <v>12</v>
      </c>
      <c r="U35" s="81" t="s">
        <v>34</v>
      </c>
      <c r="V35" s="81" t="s">
        <v>10</v>
      </c>
      <c r="W35" s="82">
        <f t="shared" si="3"/>
        <v>10</v>
      </c>
      <c r="X35" s="83" t="s">
        <v>34</v>
      </c>
      <c r="Y35" s="84">
        <v>78</v>
      </c>
      <c r="Z35" s="73"/>
      <c r="AA35" s="84"/>
      <c r="AB35" s="85">
        <f t="shared" si="4"/>
        <v>0</v>
      </c>
      <c r="AC35" s="55">
        <v>160</v>
      </c>
      <c r="AD35" s="49">
        <v>18</v>
      </c>
    </row>
    <row r="36" spans="1:30" ht="20.25" customHeight="1">
      <c r="A36" s="73">
        <v>31</v>
      </c>
      <c r="B36" s="73">
        <v>10</v>
      </c>
      <c r="C36" s="261" t="s">
        <v>399</v>
      </c>
      <c r="D36" s="116" t="s">
        <v>400</v>
      </c>
      <c r="E36" s="87" t="s">
        <v>660</v>
      </c>
      <c r="F36" s="200" t="s">
        <v>361</v>
      </c>
      <c r="G36" s="77">
        <f t="shared" si="1"/>
        <v>10</v>
      </c>
      <c r="H36" s="78">
        <f t="shared" si="2"/>
        <v>80</v>
      </c>
      <c r="I36" s="79"/>
      <c r="J36" s="80" t="s">
        <v>13</v>
      </c>
      <c r="K36" s="81" t="s">
        <v>373</v>
      </c>
      <c r="L36" s="81" t="s">
        <v>370</v>
      </c>
      <c r="M36" s="81" t="s">
        <v>375</v>
      </c>
      <c r="N36" s="81" t="s">
        <v>372</v>
      </c>
      <c r="O36" s="81" t="s">
        <v>372</v>
      </c>
      <c r="P36" s="81" t="s">
        <v>373</v>
      </c>
      <c r="Q36" s="81" t="s">
        <v>373</v>
      </c>
      <c r="R36" s="81" t="s">
        <v>371</v>
      </c>
      <c r="S36" s="81" t="s">
        <v>374</v>
      </c>
      <c r="T36" s="81" t="s">
        <v>371</v>
      </c>
      <c r="U36" s="81" t="s">
        <v>375</v>
      </c>
      <c r="V36" s="81" t="s">
        <v>374</v>
      </c>
      <c r="W36" s="82">
        <f t="shared" si="3"/>
        <v>10</v>
      </c>
      <c r="X36" s="83" t="s">
        <v>375</v>
      </c>
      <c r="Y36" s="84">
        <v>80</v>
      </c>
      <c r="Z36" s="73"/>
      <c r="AA36" s="84"/>
      <c r="AB36" s="85">
        <f t="shared" si="4"/>
        <v>0</v>
      </c>
      <c r="AC36" s="55">
        <v>293</v>
      </c>
      <c r="AD36" s="49">
        <v>20</v>
      </c>
    </row>
    <row r="37" spans="1:30" ht="20.25" customHeight="1">
      <c r="A37" s="73">
        <v>32</v>
      </c>
      <c r="B37" s="73"/>
      <c r="C37" s="261" t="s">
        <v>683</v>
      </c>
      <c r="D37" s="116" t="s">
        <v>171</v>
      </c>
      <c r="E37" s="87" t="s">
        <v>684</v>
      </c>
      <c r="F37" s="211"/>
      <c r="G37" s="77">
        <f t="shared" si="1"/>
        <v>10</v>
      </c>
      <c r="H37" s="78">
        <f t="shared" si="2"/>
        <v>84</v>
      </c>
      <c r="I37" s="79"/>
      <c r="J37" s="80" t="s">
        <v>13</v>
      </c>
      <c r="K37" s="81" t="s">
        <v>12</v>
      </c>
      <c r="L37" s="81" t="s">
        <v>36</v>
      </c>
      <c r="M37" s="81" t="s">
        <v>35</v>
      </c>
      <c r="N37" s="81" t="s">
        <v>34</v>
      </c>
      <c r="O37" s="81" t="s">
        <v>13</v>
      </c>
      <c r="P37" s="81" t="s">
        <v>12</v>
      </c>
      <c r="Q37" s="81" t="s">
        <v>12</v>
      </c>
      <c r="R37" s="81" t="s">
        <v>35</v>
      </c>
      <c r="S37" s="81" t="s">
        <v>10</v>
      </c>
      <c r="T37" s="81" t="s">
        <v>35</v>
      </c>
      <c r="U37" s="81" t="s">
        <v>34</v>
      </c>
      <c r="V37" s="81" t="s">
        <v>10</v>
      </c>
      <c r="W37" s="82">
        <f t="shared" si="3"/>
        <v>10</v>
      </c>
      <c r="X37" s="83" t="s">
        <v>13</v>
      </c>
      <c r="Y37" s="84">
        <v>84</v>
      </c>
      <c r="Z37" s="73"/>
      <c r="AA37" s="84"/>
      <c r="AB37" s="85">
        <f t="shared" si="4"/>
        <v>0</v>
      </c>
      <c r="AC37" s="55">
        <v>121</v>
      </c>
      <c r="AD37" s="49">
        <v>24</v>
      </c>
    </row>
    <row r="38" spans="1:30" ht="20.25" customHeight="1">
      <c r="A38" s="73">
        <v>33</v>
      </c>
      <c r="B38" s="73"/>
      <c r="C38" s="261" t="s">
        <v>437</v>
      </c>
      <c r="D38" s="116" t="s">
        <v>180</v>
      </c>
      <c r="E38" s="87" t="s">
        <v>685</v>
      </c>
      <c r="F38" s="211"/>
      <c r="G38" s="77">
        <f t="shared" si="1"/>
        <v>10</v>
      </c>
      <c r="H38" s="78">
        <f t="shared" si="2"/>
        <v>90</v>
      </c>
      <c r="I38" s="79"/>
      <c r="J38" s="80" t="s">
        <v>13</v>
      </c>
      <c r="K38" s="81" t="s">
        <v>12</v>
      </c>
      <c r="L38" s="81" t="s">
        <v>35</v>
      </c>
      <c r="M38" s="81" t="s">
        <v>34</v>
      </c>
      <c r="N38" s="81" t="s">
        <v>34</v>
      </c>
      <c r="O38" s="81" t="s">
        <v>34</v>
      </c>
      <c r="P38" s="81" t="s">
        <v>12</v>
      </c>
      <c r="Q38" s="81" t="s">
        <v>12</v>
      </c>
      <c r="R38" s="81" t="s">
        <v>10</v>
      </c>
      <c r="S38" s="81" t="s">
        <v>10</v>
      </c>
      <c r="T38" s="81" t="s">
        <v>35</v>
      </c>
      <c r="U38" s="81" t="s">
        <v>34</v>
      </c>
      <c r="V38" s="81" t="s">
        <v>10</v>
      </c>
      <c r="W38" s="82">
        <f t="shared" si="3"/>
        <v>10</v>
      </c>
      <c r="X38" s="83" t="s">
        <v>34</v>
      </c>
      <c r="Y38" s="84">
        <v>90</v>
      </c>
      <c r="Z38" s="73"/>
      <c r="AA38" s="84"/>
      <c r="AB38" s="85">
        <f t="shared" si="4"/>
        <v>0</v>
      </c>
      <c r="AC38" s="55">
        <v>113</v>
      </c>
      <c r="AD38" s="49">
        <v>30</v>
      </c>
    </row>
    <row r="39" spans="1:29" ht="20.25" customHeight="1">
      <c r="A39" s="73">
        <v>34</v>
      </c>
      <c r="B39" s="73">
        <v>11</v>
      </c>
      <c r="C39" s="261" t="s">
        <v>686</v>
      </c>
      <c r="D39" s="116" t="s">
        <v>687</v>
      </c>
      <c r="E39" s="87" t="s">
        <v>33</v>
      </c>
      <c r="F39" s="201" t="s">
        <v>361</v>
      </c>
      <c r="G39" s="77">
        <f t="shared" si="1"/>
        <v>9</v>
      </c>
      <c r="H39" s="78">
        <f t="shared" si="2"/>
        <v>9</v>
      </c>
      <c r="I39" s="79"/>
      <c r="J39" s="80" t="s">
        <v>13</v>
      </c>
      <c r="K39" s="81" t="s">
        <v>12</v>
      </c>
      <c r="L39" s="81" t="s">
        <v>36</v>
      </c>
      <c r="M39" s="81" t="s">
        <v>34</v>
      </c>
      <c r="N39" s="81" t="s">
        <v>13</v>
      </c>
      <c r="O39" s="81" t="s">
        <v>369</v>
      </c>
      <c r="P39" s="81" t="s">
        <v>12</v>
      </c>
      <c r="Q39" s="81" t="s">
        <v>12</v>
      </c>
      <c r="R39" s="81" t="s">
        <v>369</v>
      </c>
      <c r="S39" s="81" t="s">
        <v>367</v>
      </c>
      <c r="T39" s="81" t="s">
        <v>35</v>
      </c>
      <c r="U39" s="81" t="s">
        <v>34</v>
      </c>
      <c r="V39" s="81" t="s">
        <v>10</v>
      </c>
      <c r="W39" s="82">
        <f t="shared" si="3"/>
        <v>8</v>
      </c>
      <c r="X39" s="83" t="s">
        <v>36</v>
      </c>
      <c r="Y39" s="84">
        <v>9</v>
      </c>
      <c r="Z39" s="73"/>
      <c r="AA39" s="84"/>
      <c r="AB39" s="85">
        <f t="shared" si="4"/>
        <v>1</v>
      </c>
      <c r="AC39" s="55">
        <v>211</v>
      </c>
    </row>
    <row r="40" spans="1:29" ht="20.25" customHeight="1">
      <c r="A40" s="73">
        <v>35</v>
      </c>
      <c r="B40" s="73">
        <v>12</v>
      </c>
      <c r="C40" s="261" t="s">
        <v>440</v>
      </c>
      <c r="D40" s="116" t="s">
        <v>402</v>
      </c>
      <c r="E40" s="87" t="s">
        <v>660</v>
      </c>
      <c r="F40" s="200" t="s">
        <v>361</v>
      </c>
      <c r="G40" s="77">
        <f t="shared" si="1"/>
        <v>9</v>
      </c>
      <c r="H40" s="78">
        <f t="shared" si="2"/>
        <v>13</v>
      </c>
      <c r="I40" s="79"/>
      <c r="J40" s="80" t="s">
        <v>13</v>
      </c>
      <c r="K40" s="81" t="s">
        <v>373</v>
      </c>
      <c r="L40" s="81" t="s">
        <v>35</v>
      </c>
      <c r="M40" s="81" t="s">
        <v>375</v>
      </c>
      <c r="N40" s="81" t="s">
        <v>375</v>
      </c>
      <c r="O40" s="81" t="s">
        <v>371</v>
      </c>
      <c r="P40" s="81" t="s">
        <v>373</v>
      </c>
      <c r="Q40" s="81" t="s">
        <v>373</v>
      </c>
      <c r="R40" s="81" t="s">
        <v>371</v>
      </c>
      <c r="S40" s="81" t="s">
        <v>374</v>
      </c>
      <c r="T40" s="81" t="s">
        <v>373</v>
      </c>
      <c r="U40" s="81" t="s">
        <v>375</v>
      </c>
      <c r="V40" s="81" t="s">
        <v>375</v>
      </c>
      <c r="W40" s="82">
        <f t="shared" si="3"/>
        <v>8</v>
      </c>
      <c r="X40" s="83" t="s">
        <v>370</v>
      </c>
      <c r="Y40" s="84">
        <v>13</v>
      </c>
      <c r="Z40" s="73"/>
      <c r="AA40" s="84"/>
      <c r="AB40" s="85">
        <f t="shared" si="4"/>
        <v>1</v>
      </c>
      <c r="AC40" s="55">
        <v>294</v>
      </c>
    </row>
    <row r="41" spans="1:29" ht="20.25" customHeight="1">
      <c r="A41" s="73">
        <v>36</v>
      </c>
      <c r="B41" s="73">
        <v>13</v>
      </c>
      <c r="C41" s="261" t="s">
        <v>688</v>
      </c>
      <c r="D41" s="116" t="s">
        <v>689</v>
      </c>
      <c r="E41" s="87" t="s">
        <v>28</v>
      </c>
      <c r="F41" s="201" t="s">
        <v>361</v>
      </c>
      <c r="G41" s="77">
        <f t="shared" si="1"/>
        <v>9</v>
      </c>
      <c r="H41" s="78">
        <f t="shared" si="2"/>
        <v>19</v>
      </c>
      <c r="I41" s="79"/>
      <c r="J41" s="80" t="s">
        <v>13</v>
      </c>
      <c r="K41" s="81" t="s">
        <v>35</v>
      </c>
      <c r="L41" s="81" t="s">
        <v>34</v>
      </c>
      <c r="M41" s="81" t="s">
        <v>34</v>
      </c>
      <c r="N41" s="81" t="s">
        <v>35</v>
      </c>
      <c r="O41" s="81" t="s">
        <v>34</v>
      </c>
      <c r="P41" s="81" t="s">
        <v>12</v>
      </c>
      <c r="Q41" s="81" t="s">
        <v>12</v>
      </c>
      <c r="R41" s="81" t="s">
        <v>35</v>
      </c>
      <c r="S41" s="81" t="s">
        <v>10</v>
      </c>
      <c r="T41" s="81" t="s">
        <v>34</v>
      </c>
      <c r="U41" s="81" t="s">
        <v>13</v>
      </c>
      <c r="V41" s="81" t="s">
        <v>10</v>
      </c>
      <c r="W41" s="82">
        <f t="shared" si="3"/>
        <v>8</v>
      </c>
      <c r="X41" s="83" t="s">
        <v>36</v>
      </c>
      <c r="Y41" s="84">
        <v>19</v>
      </c>
      <c r="Z41" s="73"/>
      <c r="AA41" s="84"/>
      <c r="AB41" s="85">
        <f t="shared" si="4"/>
        <v>1</v>
      </c>
      <c r="AC41" s="55">
        <v>102</v>
      </c>
    </row>
    <row r="42" spans="1:29" ht="20.25" customHeight="1">
      <c r="A42" s="73">
        <v>37</v>
      </c>
      <c r="B42" s="73"/>
      <c r="C42" s="261" t="s">
        <v>441</v>
      </c>
      <c r="D42" s="116" t="s">
        <v>209</v>
      </c>
      <c r="E42" s="87" t="s">
        <v>690</v>
      </c>
      <c r="F42" s="211"/>
      <c r="G42" s="77">
        <f t="shared" si="1"/>
        <v>9</v>
      </c>
      <c r="H42" s="78">
        <f t="shared" si="2"/>
        <v>24</v>
      </c>
      <c r="I42" s="79"/>
      <c r="J42" s="80" t="s">
        <v>10</v>
      </c>
      <c r="K42" s="81" t="s">
        <v>12</v>
      </c>
      <c r="L42" s="81" t="s">
        <v>36</v>
      </c>
      <c r="M42" s="81" t="s">
        <v>35</v>
      </c>
      <c r="N42" s="81" t="s">
        <v>34</v>
      </c>
      <c r="O42" s="81" t="s">
        <v>34</v>
      </c>
      <c r="P42" s="81" t="s">
        <v>12</v>
      </c>
      <c r="Q42" s="81" t="s">
        <v>12</v>
      </c>
      <c r="R42" s="81" t="s">
        <v>10</v>
      </c>
      <c r="S42" s="81" t="s">
        <v>13</v>
      </c>
      <c r="T42" s="81" t="s">
        <v>35</v>
      </c>
      <c r="U42" s="81" t="s">
        <v>10</v>
      </c>
      <c r="V42" s="81" t="s">
        <v>10</v>
      </c>
      <c r="W42" s="82">
        <f t="shared" si="3"/>
        <v>8</v>
      </c>
      <c r="X42" s="83" t="s">
        <v>36</v>
      </c>
      <c r="Y42" s="84">
        <v>24</v>
      </c>
      <c r="Z42" s="73"/>
      <c r="AA42" s="84"/>
      <c r="AB42" s="85">
        <f t="shared" si="4"/>
        <v>1</v>
      </c>
      <c r="AC42" s="55">
        <v>125</v>
      </c>
    </row>
    <row r="43" spans="1:29" ht="20.25" customHeight="1">
      <c r="A43" s="73">
        <v>38</v>
      </c>
      <c r="B43" s="73"/>
      <c r="C43" s="261" t="s">
        <v>442</v>
      </c>
      <c r="D43" s="116" t="s">
        <v>403</v>
      </c>
      <c r="E43" s="87" t="s">
        <v>404</v>
      </c>
      <c r="F43" s="200"/>
      <c r="G43" s="282">
        <f>IF(J43="","",W43+AB43)-1</f>
        <v>9</v>
      </c>
      <c r="H43" s="78">
        <f t="shared" si="2"/>
        <v>26</v>
      </c>
      <c r="I43" s="258" t="s">
        <v>414</v>
      </c>
      <c r="J43" s="80" t="s">
        <v>13</v>
      </c>
      <c r="K43" s="81" t="s">
        <v>373</v>
      </c>
      <c r="L43" s="81" t="s">
        <v>370</v>
      </c>
      <c r="M43" s="81" t="s">
        <v>375</v>
      </c>
      <c r="N43" s="81" t="s">
        <v>375</v>
      </c>
      <c r="O43" s="81" t="s">
        <v>372</v>
      </c>
      <c r="P43" s="81" t="s">
        <v>373</v>
      </c>
      <c r="Q43" s="81" t="s">
        <v>373</v>
      </c>
      <c r="R43" s="81" t="s">
        <v>371</v>
      </c>
      <c r="S43" s="81" t="s">
        <v>373</v>
      </c>
      <c r="T43" s="81" t="s">
        <v>371</v>
      </c>
      <c r="U43" s="81" t="s">
        <v>374</v>
      </c>
      <c r="V43" s="81" t="s">
        <v>371</v>
      </c>
      <c r="W43" s="82">
        <f t="shared" si="3"/>
        <v>9</v>
      </c>
      <c r="X43" s="83" t="s">
        <v>370</v>
      </c>
      <c r="Y43" s="84">
        <v>26</v>
      </c>
      <c r="Z43" s="73"/>
      <c r="AA43" s="84"/>
      <c r="AB43" s="85">
        <f t="shared" si="4"/>
        <v>1</v>
      </c>
      <c r="AC43" s="55">
        <v>296</v>
      </c>
    </row>
    <row r="44" spans="1:29" ht="20.25" customHeight="1">
      <c r="A44" s="73">
        <v>39</v>
      </c>
      <c r="B44" s="73"/>
      <c r="C44" s="261" t="s">
        <v>443</v>
      </c>
      <c r="D44" s="116" t="s">
        <v>154</v>
      </c>
      <c r="E44" s="87" t="s">
        <v>682</v>
      </c>
      <c r="F44" s="211"/>
      <c r="G44" s="77">
        <f aca="true" t="shared" si="5" ref="G44:G75">IF(J44="","",W44+AB44)</f>
        <v>9</v>
      </c>
      <c r="H44" s="78">
        <f t="shared" si="2"/>
        <v>41</v>
      </c>
      <c r="I44" s="79"/>
      <c r="J44" s="80" t="s">
        <v>13</v>
      </c>
      <c r="K44" s="81" t="s">
        <v>35</v>
      </c>
      <c r="L44" s="81" t="s">
        <v>36</v>
      </c>
      <c r="M44" s="81" t="s">
        <v>34</v>
      </c>
      <c r="N44" s="81" t="s">
        <v>13</v>
      </c>
      <c r="O44" s="81" t="s">
        <v>12</v>
      </c>
      <c r="P44" s="81" t="s">
        <v>12</v>
      </c>
      <c r="Q44" s="81" t="s">
        <v>12</v>
      </c>
      <c r="R44" s="81" t="s">
        <v>35</v>
      </c>
      <c r="S44" s="81" t="s">
        <v>10</v>
      </c>
      <c r="T44" s="81" t="s">
        <v>12</v>
      </c>
      <c r="U44" s="81" t="s">
        <v>34</v>
      </c>
      <c r="V44" s="81" t="s">
        <v>10</v>
      </c>
      <c r="W44" s="82">
        <f t="shared" si="3"/>
        <v>8</v>
      </c>
      <c r="X44" s="83" t="s">
        <v>36</v>
      </c>
      <c r="Y44" s="84">
        <v>41</v>
      </c>
      <c r="Z44" s="73"/>
      <c r="AA44" s="84"/>
      <c r="AB44" s="85">
        <f t="shared" si="4"/>
        <v>1</v>
      </c>
      <c r="AC44" s="55">
        <v>124</v>
      </c>
    </row>
    <row r="45" spans="1:29" ht="20.25" customHeight="1">
      <c r="A45" s="73">
        <v>40</v>
      </c>
      <c r="B45" s="73"/>
      <c r="C45" s="261" t="s">
        <v>444</v>
      </c>
      <c r="D45" s="116" t="s">
        <v>802</v>
      </c>
      <c r="E45" s="87" t="s">
        <v>387</v>
      </c>
      <c r="F45" s="210"/>
      <c r="G45" s="77">
        <f t="shared" si="5"/>
        <v>9</v>
      </c>
      <c r="H45" s="78">
        <f t="shared" si="2"/>
        <v>46</v>
      </c>
      <c r="I45" s="79"/>
      <c r="J45" s="80" t="s">
        <v>13</v>
      </c>
      <c r="K45" s="81" t="s">
        <v>12</v>
      </c>
      <c r="L45" s="81" t="s">
        <v>13</v>
      </c>
      <c r="M45" s="81" t="s">
        <v>34</v>
      </c>
      <c r="N45" s="81" t="s">
        <v>34</v>
      </c>
      <c r="O45" s="81" t="s">
        <v>35</v>
      </c>
      <c r="P45" s="81" t="s">
        <v>12</v>
      </c>
      <c r="Q45" s="81" t="s">
        <v>12</v>
      </c>
      <c r="R45" s="81" t="s">
        <v>12</v>
      </c>
      <c r="S45" s="81" t="s">
        <v>35</v>
      </c>
      <c r="T45" s="81" t="s">
        <v>35</v>
      </c>
      <c r="U45" s="81" t="s">
        <v>34</v>
      </c>
      <c r="V45" s="81" t="s">
        <v>10</v>
      </c>
      <c r="W45" s="82">
        <f t="shared" si="3"/>
        <v>8</v>
      </c>
      <c r="X45" s="83" t="s">
        <v>36</v>
      </c>
      <c r="Y45" s="84">
        <v>46</v>
      </c>
      <c r="Z45" s="73"/>
      <c r="AA45" s="84"/>
      <c r="AB45" s="85">
        <f t="shared" si="4"/>
        <v>1</v>
      </c>
      <c r="AC45" s="55">
        <v>277</v>
      </c>
    </row>
    <row r="46" spans="1:29" ht="20.25" customHeight="1">
      <c r="A46" s="73">
        <v>41</v>
      </c>
      <c r="B46" s="73"/>
      <c r="C46" s="261" t="s">
        <v>334</v>
      </c>
      <c r="D46" s="116" t="s">
        <v>121</v>
      </c>
      <c r="E46" s="87" t="s">
        <v>691</v>
      </c>
      <c r="F46" s="210"/>
      <c r="G46" s="77">
        <f t="shared" si="5"/>
        <v>9</v>
      </c>
      <c r="H46" s="78">
        <f t="shared" si="2"/>
        <v>47</v>
      </c>
      <c r="I46" s="79"/>
      <c r="J46" s="80" t="s">
        <v>10</v>
      </c>
      <c r="K46" s="81" t="s">
        <v>12</v>
      </c>
      <c r="L46" s="81" t="s">
        <v>36</v>
      </c>
      <c r="M46" s="81" t="s">
        <v>34</v>
      </c>
      <c r="N46" s="81" t="s">
        <v>35</v>
      </c>
      <c r="O46" s="81" t="s">
        <v>13</v>
      </c>
      <c r="P46" s="81" t="s">
        <v>12</v>
      </c>
      <c r="Q46" s="81" t="s">
        <v>12</v>
      </c>
      <c r="R46" s="81" t="s">
        <v>13</v>
      </c>
      <c r="S46" s="81" t="s">
        <v>10</v>
      </c>
      <c r="T46" s="81" t="s">
        <v>35</v>
      </c>
      <c r="U46" s="81" t="s">
        <v>10</v>
      </c>
      <c r="V46" s="81" t="s">
        <v>10</v>
      </c>
      <c r="W46" s="82">
        <f t="shared" si="3"/>
        <v>8</v>
      </c>
      <c r="X46" s="83" t="s">
        <v>36</v>
      </c>
      <c r="Y46" s="84">
        <v>47</v>
      </c>
      <c r="Z46" s="73"/>
      <c r="AA46" s="84"/>
      <c r="AB46" s="85">
        <f t="shared" si="4"/>
        <v>1</v>
      </c>
      <c r="AC46" s="55">
        <v>228</v>
      </c>
    </row>
    <row r="47" spans="1:29" ht="20.25" customHeight="1">
      <c r="A47" s="73">
        <v>42</v>
      </c>
      <c r="B47" s="73"/>
      <c r="C47" s="261" t="s">
        <v>409</v>
      </c>
      <c r="D47" s="116" t="s">
        <v>187</v>
      </c>
      <c r="E47" s="87" t="s">
        <v>692</v>
      </c>
      <c r="F47" s="211"/>
      <c r="G47" s="77">
        <f t="shared" si="5"/>
        <v>9</v>
      </c>
      <c r="H47" s="78">
        <f t="shared" si="2"/>
        <v>54</v>
      </c>
      <c r="I47" s="79"/>
      <c r="J47" s="80" t="s">
        <v>13</v>
      </c>
      <c r="K47" s="81" t="s">
        <v>12</v>
      </c>
      <c r="L47" s="81" t="s">
        <v>35</v>
      </c>
      <c r="M47" s="81" t="s">
        <v>34</v>
      </c>
      <c r="N47" s="81" t="s">
        <v>34</v>
      </c>
      <c r="O47" s="81" t="s">
        <v>13</v>
      </c>
      <c r="P47" s="81" t="s">
        <v>12</v>
      </c>
      <c r="Q47" s="81" t="s">
        <v>35</v>
      </c>
      <c r="R47" s="81" t="s">
        <v>36</v>
      </c>
      <c r="S47" s="81" t="s">
        <v>10</v>
      </c>
      <c r="T47" s="81" t="s">
        <v>35</v>
      </c>
      <c r="U47" s="81" t="s">
        <v>34</v>
      </c>
      <c r="V47" s="81" t="s">
        <v>10</v>
      </c>
      <c r="W47" s="82">
        <f t="shared" si="3"/>
        <v>8</v>
      </c>
      <c r="X47" s="83" t="s">
        <v>36</v>
      </c>
      <c r="Y47" s="84">
        <v>54</v>
      </c>
      <c r="Z47" s="73"/>
      <c r="AA47" s="84"/>
      <c r="AB47" s="85">
        <f t="shared" si="4"/>
        <v>1</v>
      </c>
      <c r="AC47" s="55">
        <v>132</v>
      </c>
    </row>
    <row r="48" spans="1:30" ht="20.25" customHeight="1">
      <c r="A48" s="73">
        <v>43</v>
      </c>
      <c r="B48" s="73"/>
      <c r="C48" s="261" t="s">
        <v>340</v>
      </c>
      <c r="D48" s="116" t="s">
        <v>803</v>
      </c>
      <c r="E48" s="87" t="s">
        <v>655</v>
      </c>
      <c r="F48" s="201"/>
      <c r="G48" s="77">
        <f t="shared" si="5"/>
        <v>9</v>
      </c>
      <c r="H48" s="78">
        <f t="shared" si="2"/>
        <v>66</v>
      </c>
      <c r="I48" s="79"/>
      <c r="J48" s="80" t="s">
        <v>13</v>
      </c>
      <c r="K48" s="81" t="s">
        <v>369</v>
      </c>
      <c r="L48" s="81" t="s">
        <v>36</v>
      </c>
      <c r="M48" s="81" t="s">
        <v>34</v>
      </c>
      <c r="N48" s="81" t="s">
        <v>13</v>
      </c>
      <c r="O48" s="81" t="s">
        <v>34</v>
      </c>
      <c r="P48" s="81" t="s">
        <v>12</v>
      </c>
      <c r="Q48" s="81" t="s">
        <v>12</v>
      </c>
      <c r="R48" s="81" t="s">
        <v>35</v>
      </c>
      <c r="S48" s="81" t="s">
        <v>13</v>
      </c>
      <c r="T48" s="81" t="s">
        <v>35</v>
      </c>
      <c r="U48" s="81" t="s">
        <v>34</v>
      </c>
      <c r="V48" s="81" t="s">
        <v>10</v>
      </c>
      <c r="W48" s="82">
        <f t="shared" si="3"/>
        <v>9</v>
      </c>
      <c r="X48" s="83" t="s">
        <v>34</v>
      </c>
      <c r="Y48" s="84">
        <v>66</v>
      </c>
      <c r="Z48" s="73"/>
      <c r="AA48" s="84"/>
      <c r="AB48" s="85">
        <f t="shared" si="4"/>
        <v>0</v>
      </c>
      <c r="AC48" s="55">
        <v>189</v>
      </c>
      <c r="AD48" s="49">
        <v>6</v>
      </c>
    </row>
    <row r="49" spans="1:30" ht="20.25" customHeight="1">
      <c r="A49" s="73">
        <v>44</v>
      </c>
      <c r="B49" s="73"/>
      <c r="C49" s="261" t="s">
        <v>446</v>
      </c>
      <c r="D49" s="116" t="s">
        <v>110</v>
      </c>
      <c r="E49" s="87" t="s">
        <v>693</v>
      </c>
      <c r="F49" s="210"/>
      <c r="G49" s="77">
        <f t="shared" si="5"/>
        <v>9</v>
      </c>
      <c r="H49" s="78">
        <f t="shared" si="2"/>
        <v>66</v>
      </c>
      <c r="I49" s="79"/>
      <c r="J49" s="80" t="s">
        <v>13</v>
      </c>
      <c r="K49" s="81" t="s">
        <v>35</v>
      </c>
      <c r="L49" s="81" t="s">
        <v>36</v>
      </c>
      <c r="M49" s="81" t="s">
        <v>35</v>
      </c>
      <c r="N49" s="81" t="s">
        <v>34</v>
      </c>
      <c r="O49" s="81" t="s">
        <v>34</v>
      </c>
      <c r="P49" s="81" t="s">
        <v>12</v>
      </c>
      <c r="Q49" s="81" t="s">
        <v>12</v>
      </c>
      <c r="R49" s="81" t="s">
        <v>12</v>
      </c>
      <c r="S49" s="81" t="s">
        <v>10</v>
      </c>
      <c r="T49" s="81" t="s">
        <v>35</v>
      </c>
      <c r="U49" s="81" t="s">
        <v>34</v>
      </c>
      <c r="V49" s="81" t="s">
        <v>10</v>
      </c>
      <c r="W49" s="82">
        <f t="shared" si="3"/>
        <v>9</v>
      </c>
      <c r="X49" s="83" t="s">
        <v>34</v>
      </c>
      <c r="Y49" s="84">
        <v>66</v>
      </c>
      <c r="Z49" s="73"/>
      <c r="AA49" s="84"/>
      <c r="AB49" s="85">
        <f t="shared" si="4"/>
        <v>0</v>
      </c>
      <c r="AC49" s="55">
        <v>193</v>
      </c>
      <c r="AD49" s="49">
        <v>6</v>
      </c>
    </row>
    <row r="50" spans="1:30" ht="20.25" customHeight="1">
      <c r="A50" s="73">
        <v>45</v>
      </c>
      <c r="B50" s="73"/>
      <c r="C50" s="261" t="s">
        <v>447</v>
      </c>
      <c r="D50" s="116" t="s">
        <v>804</v>
      </c>
      <c r="E50" s="87" t="s">
        <v>448</v>
      </c>
      <c r="F50" s="210"/>
      <c r="G50" s="77">
        <f t="shared" si="5"/>
        <v>9</v>
      </c>
      <c r="H50" s="78">
        <f t="shared" si="2"/>
        <v>67</v>
      </c>
      <c r="I50" s="79"/>
      <c r="J50" s="80" t="s">
        <v>13</v>
      </c>
      <c r="K50" s="81" t="s">
        <v>373</v>
      </c>
      <c r="L50" s="81" t="s">
        <v>370</v>
      </c>
      <c r="M50" s="81" t="s">
        <v>372</v>
      </c>
      <c r="N50" s="81" t="s">
        <v>372</v>
      </c>
      <c r="O50" s="81" t="s">
        <v>372</v>
      </c>
      <c r="P50" s="81" t="s">
        <v>373</v>
      </c>
      <c r="Q50" s="81" t="s">
        <v>373</v>
      </c>
      <c r="R50" s="81" t="s">
        <v>371</v>
      </c>
      <c r="S50" s="81" t="s">
        <v>374</v>
      </c>
      <c r="T50" s="81" t="s">
        <v>371</v>
      </c>
      <c r="U50" s="81" t="s">
        <v>375</v>
      </c>
      <c r="V50" s="81" t="s">
        <v>374</v>
      </c>
      <c r="W50" s="82">
        <f t="shared" si="3"/>
        <v>9</v>
      </c>
      <c r="X50" s="83" t="s">
        <v>375</v>
      </c>
      <c r="Y50" s="84">
        <v>67</v>
      </c>
      <c r="Z50" s="73"/>
      <c r="AA50" s="84"/>
      <c r="AB50" s="85">
        <f t="shared" si="4"/>
        <v>0</v>
      </c>
      <c r="AC50" s="55">
        <v>270</v>
      </c>
      <c r="AD50" s="49">
        <v>7</v>
      </c>
    </row>
    <row r="51" spans="1:30" ht="20.25" customHeight="1">
      <c r="A51" s="73">
        <v>46</v>
      </c>
      <c r="B51" s="73"/>
      <c r="C51" s="261" t="s">
        <v>449</v>
      </c>
      <c r="D51" s="116" t="s">
        <v>805</v>
      </c>
      <c r="E51" s="87" t="s">
        <v>450</v>
      </c>
      <c r="F51" s="210"/>
      <c r="G51" s="77">
        <f t="shared" si="5"/>
        <v>9</v>
      </c>
      <c r="H51" s="78">
        <f t="shared" si="2"/>
        <v>70</v>
      </c>
      <c r="I51" s="79"/>
      <c r="J51" s="80" t="s">
        <v>13</v>
      </c>
      <c r="K51" s="81" t="s">
        <v>373</v>
      </c>
      <c r="L51" s="81" t="s">
        <v>375</v>
      </c>
      <c r="M51" s="81" t="s">
        <v>375</v>
      </c>
      <c r="N51" s="81" t="s">
        <v>375</v>
      </c>
      <c r="O51" s="81" t="s">
        <v>371</v>
      </c>
      <c r="P51" s="81" t="s">
        <v>373</v>
      </c>
      <c r="Q51" s="81" t="s">
        <v>373</v>
      </c>
      <c r="R51" s="81" t="s">
        <v>371</v>
      </c>
      <c r="S51" s="81" t="s">
        <v>374</v>
      </c>
      <c r="T51" s="81" t="s">
        <v>373</v>
      </c>
      <c r="U51" s="81" t="s">
        <v>375</v>
      </c>
      <c r="V51" s="81" t="s">
        <v>374</v>
      </c>
      <c r="W51" s="82">
        <f t="shared" si="3"/>
        <v>9</v>
      </c>
      <c r="X51" s="83" t="s">
        <v>375</v>
      </c>
      <c r="Y51" s="84">
        <v>70</v>
      </c>
      <c r="Z51" s="73"/>
      <c r="AA51" s="84"/>
      <c r="AB51" s="85">
        <f t="shared" si="4"/>
        <v>0</v>
      </c>
      <c r="AC51" s="55">
        <v>267</v>
      </c>
      <c r="AD51" s="49">
        <v>10</v>
      </c>
    </row>
    <row r="52" spans="1:30" ht="20.25" customHeight="1">
      <c r="A52" s="73">
        <v>46</v>
      </c>
      <c r="B52" s="73"/>
      <c r="C52" s="261" t="s">
        <v>451</v>
      </c>
      <c r="D52" s="116" t="s">
        <v>806</v>
      </c>
      <c r="E52" s="87" t="s">
        <v>394</v>
      </c>
      <c r="F52" s="210"/>
      <c r="G52" s="77">
        <f t="shared" si="5"/>
        <v>9</v>
      </c>
      <c r="H52" s="78">
        <f t="shared" si="2"/>
        <v>70</v>
      </c>
      <c r="I52" s="79"/>
      <c r="J52" s="80" t="s">
        <v>10</v>
      </c>
      <c r="K52" s="81" t="s">
        <v>12</v>
      </c>
      <c r="L52" s="81" t="s">
        <v>36</v>
      </c>
      <c r="M52" s="81" t="s">
        <v>35</v>
      </c>
      <c r="N52" s="81" t="s">
        <v>34</v>
      </c>
      <c r="O52" s="81" t="s">
        <v>34</v>
      </c>
      <c r="P52" s="81" t="s">
        <v>12</v>
      </c>
      <c r="Q52" s="81" t="s">
        <v>12</v>
      </c>
      <c r="R52" s="81" t="s">
        <v>35</v>
      </c>
      <c r="S52" s="81" t="s">
        <v>10</v>
      </c>
      <c r="T52" s="81" t="s">
        <v>35</v>
      </c>
      <c r="U52" s="81" t="s">
        <v>34</v>
      </c>
      <c r="V52" s="81" t="s">
        <v>12</v>
      </c>
      <c r="W52" s="82">
        <f t="shared" si="3"/>
        <v>9</v>
      </c>
      <c r="X52" s="83" t="s">
        <v>34</v>
      </c>
      <c r="Y52" s="84">
        <v>70</v>
      </c>
      <c r="Z52" s="73"/>
      <c r="AA52" s="84"/>
      <c r="AB52" s="85">
        <f t="shared" si="4"/>
        <v>0</v>
      </c>
      <c r="AC52" s="55">
        <v>284</v>
      </c>
      <c r="AD52" s="49">
        <v>10</v>
      </c>
    </row>
    <row r="53" spans="1:30" ht="20.25" customHeight="1">
      <c r="A53" s="73">
        <v>48</v>
      </c>
      <c r="B53" s="73"/>
      <c r="C53" s="261" t="s">
        <v>452</v>
      </c>
      <c r="D53" s="116" t="s">
        <v>152</v>
      </c>
      <c r="E53" s="87" t="s">
        <v>655</v>
      </c>
      <c r="F53" s="200"/>
      <c r="G53" s="77">
        <f t="shared" si="5"/>
        <v>9</v>
      </c>
      <c r="H53" s="78">
        <f t="shared" si="2"/>
        <v>76</v>
      </c>
      <c r="I53" s="79"/>
      <c r="J53" s="80" t="s">
        <v>13</v>
      </c>
      <c r="K53" s="81" t="s">
        <v>12</v>
      </c>
      <c r="L53" s="81" t="s">
        <v>36</v>
      </c>
      <c r="M53" s="81" t="s">
        <v>35</v>
      </c>
      <c r="N53" s="81" t="s">
        <v>34</v>
      </c>
      <c r="O53" s="81" t="s">
        <v>34</v>
      </c>
      <c r="P53" s="81" t="s">
        <v>12</v>
      </c>
      <c r="Q53" s="81" t="s">
        <v>35</v>
      </c>
      <c r="R53" s="81" t="s">
        <v>13</v>
      </c>
      <c r="S53" s="81" t="s">
        <v>10</v>
      </c>
      <c r="T53" s="81" t="s">
        <v>12</v>
      </c>
      <c r="U53" s="81" t="s">
        <v>35</v>
      </c>
      <c r="V53" s="81" t="s">
        <v>10</v>
      </c>
      <c r="W53" s="82">
        <f t="shared" si="3"/>
        <v>9</v>
      </c>
      <c r="X53" s="83" t="s">
        <v>34</v>
      </c>
      <c r="Y53" s="84">
        <v>76</v>
      </c>
      <c r="Z53" s="73"/>
      <c r="AA53" s="84"/>
      <c r="AB53" s="85">
        <f t="shared" si="4"/>
        <v>0</v>
      </c>
      <c r="AC53" s="55">
        <v>159</v>
      </c>
      <c r="AD53" s="49">
        <v>16</v>
      </c>
    </row>
    <row r="54" spans="1:30" ht="20.25" customHeight="1">
      <c r="A54" s="73">
        <v>49</v>
      </c>
      <c r="B54" s="73"/>
      <c r="C54" s="261" t="s">
        <v>453</v>
      </c>
      <c r="D54" s="116" t="s">
        <v>807</v>
      </c>
      <c r="E54" s="87" t="s">
        <v>388</v>
      </c>
      <c r="F54" s="210"/>
      <c r="G54" s="77">
        <f t="shared" si="5"/>
        <v>9</v>
      </c>
      <c r="H54" s="78">
        <f t="shared" si="2"/>
        <v>80</v>
      </c>
      <c r="I54" s="79"/>
      <c r="J54" s="80" t="s">
        <v>13</v>
      </c>
      <c r="K54" s="81" t="s">
        <v>12</v>
      </c>
      <c r="L54" s="81" t="s">
        <v>36</v>
      </c>
      <c r="M54" s="81" t="s">
        <v>34</v>
      </c>
      <c r="N54" s="81" t="s">
        <v>13</v>
      </c>
      <c r="O54" s="81" t="s">
        <v>35</v>
      </c>
      <c r="P54" s="81" t="s">
        <v>12</v>
      </c>
      <c r="Q54" s="81" t="s">
        <v>12</v>
      </c>
      <c r="R54" s="81" t="s">
        <v>13</v>
      </c>
      <c r="S54" s="81" t="s">
        <v>10</v>
      </c>
      <c r="T54" s="81" t="s">
        <v>35</v>
      </c>
      <c r="U54" s="81" t="s">
        <v>34</v>
      </c>
      <c r="V54" s="81" t="s">
        <v>10</v>
      </c>
      <c r="W54" s="82">
        <f t="shared" si="3"/>
        <v>9</v>
      </c>
      <c r="X54" s="83" t="s">
        <v>12</v>
      </c>
      <c r="Y54" s="84">
        <v>80</v>
      </c>
      <c r="Z54" s="73"/>
      <c r="AA54" s="84"/>
      <c r="AB54" s="85">
        <f t="shared" si="4"/>
        <v>0</v>
      </c>
      <c r="AC54" s="55">
        <v>278</v>
      </c>
      <c r="AD54" s="49">
        <v>20</v>
      </c>
    </row>
    <row r="55" spans="1:30" ht="20.25" customHeight="1">
      <c r="A55" s="73">
        <v>50</v>
      </c>
      <c r="B55" s="73"/>
      <c r="C55" s="261" t="s">
        <v>694</v>
      </c>
      <c r="D55" s="116" t="s">
        <v>111</v>
      </c>
      <c r="E55" s="87" t="s">
        <v>695</v>
      </c>
      <c r="F55" s="200"/>
      <c r="G55" s="77">
        <f t="shared" si="5"/>
        <v>9</v>
      </c>
      <c r="H55" s="78">
        <f t="shared" si="2"/>
        <v>86</v>
      </c>
      <c r="I55" s="79"/>
      <c r="J55" s="80" t="s">
        <v>13</v>
      </c>
      <c r="K55" s="81" t="s">
        <v>12</v>
      </c>
      <c r="L55" s="81" t="s">
        <v>36</v>
      </c>
      <c r="M55" s="81" t="s">
        <v>35</v>
      </c>
      <c r="N55" s="81" t="s">
        <v>34</v>
      </c>
      <c r="O55" s="81" t="s">
        <v>35</v>
      </c>
      <c r="P55" s="81" t="s">
        <v>12</v>
      </c>
      <c r="Q55" s="81" t="s">
        <v>12</v>
      </c>
      <c r="R55" s="81" t="s">
        <v>35</v>
      </c>
      <c r="S55" s="81" t="s">
        <v>10</v>
      </c>
      <c r="T55" s="81" t="s">
        <v>12</v>
      </c>
      <c r="U55" s="81" t="s">
        <v>34</v>
      </c>
      <c r="V55" s="81" t="s">
        <v>10</v>
      </c>
      <c r="W55" s="82">
        <f t="shared" si="3"/>
        <v>9</v>
      </c>
      <c r="X55" s="83" t="s">
        <v>34</v>
      </c>
      <c r="Y55" s="84">
        <v>86</v>
      </c>
      <c r="Z55" s="73"/>
      <c r="AA55" s="84"/>
      <c r="AB55" s="85">
        <f t="shared" si="4"/>
        <v>0</v>
      </c>
      <c r="AC55" s="55">
        <v>104</v>
      </c>
      <c r="AD55" s="49">
        <v>26</v>
      </c>
    </row>
    <row r="56" spans="1:30" ht="20.25" customHeight="1">
      <c r="A56" s="73">
        <v>50</v>
      </c>
      <c r="B56" s="73"/>
      <c r="C56" s="261" t="s">
        <v>454</v>
      </c>
      <c r="D56" s="116" t="s">
        <v>179</v>
      </c>
      <c r="E56" s="87" t="s">
        <v>696</v>
      </c>
      <c r="F56" s="211"/>
      <c r="G56" s="77">
        <f t="shared" si="5"/>
        <v>9</v>
      </c>
      <c r="H56" s="78">
        <f t="shared" si="2"/>
        <v>86</v>
      </c>
      <c r="I56" s="79"/>
      <c r="J56" s="80" t="s">
        <v>13</v>
      </c>
      <c r="K56" s="81" t="s">
        <v>12</v>
      </c>
      <c r="L56" s="81" t="s">
        <v>34</v>
      </c>
      <c r="M56" s="81" t="s">
        <v>36</v>
      </c>
      <c r="N56" s="81" t="s">
        <v>34</v>
      </c>
      <c r="O56" s="81" t="s">
        <v>13</v>
      </c>
      <c r="P56" s="81" t="s">
        <v>12</v>
      </c>
      <c r="Q56" s="81" t="s">
        <v>12</v>
      </c>
      <c r="R56" s="81" t="s">
        <v>35</v>
      </c>
      <c r="S56" s="81" t="s">
        <v>10</v>
      </c>
      <c r="T56" s="81" t="s">
        <v>35</v>
      </c>
      <c r="U56" s="81" t="s">
        <v>10</v>
      </c>
      <c r="V56" s="81" t="s">
        <v>10</v>
      </c>
      <c r="W56" s="82">
        <f t="shared" si="3"/>
        <v>9</v>
      </c>
      <c r="X56" s="83" t="s">
        <v>34</v>
      </c>
      <c r="Y56" s="84">
        <v>86</v>
      </c>
      <c r="Z56" s="73"/>
      <c r="AA56" s="84"/>
      <c r="AB56" s="85">
        <f t="shared" si="4"/>
        <v>0</v>
      </c>
      <c r="AC56" s="55">
        <v>110</v>
      </c>
      <c r="AD56" s="49">
        <v>26</v>
      </c>
    </row>
    <row r="57" spans="1:30" ht="20.25" customHeight="1">
      <c r="A57" s="73">
        <v>52</v>
      </c>
      <c r="B57" s="73">
        <v>14</v>
      </c>
      <c r="C57" s="261" t="s">
        <v>697</v>
      </c>
      <c r="D57" s="116" t="s">
        <v>808</v>
      </c>
      <c r="E57" s="87" t="s">
        <v>653</v>
      </c>
      <c r="F57" s="201" t="s">
        <v>361</v>
      </c>
      <c r="G57" s="77">
        <f t="shared" si="5"/>
        <v>9</v>
      </c>
      <c r="H57" s="78">
        <f t="shared" si="2"/>
        <v>87</v>
      </c>
      <c r="I57" s="79"/>
      <c r="J57" s="80" t="s">
        <v>13</v>
      </c>
      <c r="K57" s="81" t="s">
        <v>12</v>
      </c>
      <c r="L57" s="81" t="s">
        <v>36</v>
      </c>
      <c r="M57" s="81" t="s">
        <v>34</v>
      </c>
      <c r="N57" s="81" t="s">
        <v>367</v>
      </c>
      <c r="O57" s="81" t="s">
        <v>13</v>
      </c>
      <c r="P57" s="81" t="s">
        <v>12</v>
      </c>
      <c r="Q57" s="81" t="s">
        <v>12</v>
      </c>
      <c r="R57" s="81" t="s">
        <v>35</v>
      </c>
      <c r="S57" s="81" t="s">
        <v>10</v>
      </c>
      <c r="T57" s="81" t="s">
        <v>35</v>
      </c>
      <c r="U57" s="81" t="s">
        <v>34</v>
      </c>
      <c r="V57" s="81" t="s">
        <v>12</v>
      </c>
      <c r="W57" s="82">
        <f t="shared" si="3"/>
        <v>9</v>
      </c>
      <c r="X57" s="83" t="s">
        <v>34</v>
      </c>
      <c r="Y57" s="84">
        <v>87</v>
      </c>
      <c r="Z57" s="73"/>
      <c r="AA57" s="84"/>
      <c r="AB57" s="85">
        <f t="shared" si="4"/>
        <v>0</v>
      </c>
      <c r="AC57" s="55">
        <v>129</v>
      </c>
      <c r="AD57" s="49">
        <v>27</v>
      </c>
    </row>
    <row r="58" spans="1:30" ht="20.25" customHeight="1">
      <c r="A58" s="73">
        <v>52</v>
      </c>
      <c r="B58" s="73"/>
      <c r="C58" s="261" t="s">
        <v>455</v>
      </c>
      <c r="D58" s="116" t="s">
        <v>148</v>
      </c>
      <c r="E58" s="87" t="s">
        <v>657</v>
      </c>
      <c r="F58" s="210"/>
      <c r="G58" s="77">
        <f t="shared" si="5"/>
        <v>9</v>
      </c>
      <c r="H58" s="78">
        <f t="shared" si="2"/>
        <v>87</v>
      </c>
      <c r="I58" s="79"/>
      <c r="J58" s="80" t="s">
        <v>13</v>
      </c>
      <c r="K58" s="81" t="s">
        <v>12</v>
      </c>
      <c r="L58" s="81" t="s">
        <v>35</v>
      </c>
      <c r="M58" s="81" t="s">
        <v>35</v>
      </c>
      <c r="N58" s="81" t="s">
        <v>34</v>
      </c>
      <c r="O58" s="81" t="s">
        <v>36</v>
      </c>
      <c r="P58" s="81" t="s">
        <v>12</v>
      </c>
      <c r="Q58" s="81" t="s">
        <v>12</v>
      </c>
      <c r="R58" s="81" t="s">
        <v>35</v>
      </c>
      <c r="S58" s="81" t="s">
        <v>10</v>
      </c>
      <c r="T58" s="81" t="s">
        <v>35</v>
      </c>
      <c r="U58" s="81" t="s">
        <v>13</v>
      </c>
      <c r="V58" s="81" t="s">
        <v>10</v>
      </c>
      <c r="W58" s="82">
        <f t="shared" si="3"/>
        <v>9</v>
      </c>
      <c r="X58" s="83" t="s">
        <v>34</v>
      </c>
      <c r="Y58" s="84">
        <v>87</v>
      </c>
      <c r="Z58" s="73"/>
      <c r="AA58" s="84"/>
      <c r="AB58" s="85">
        <f t="shared" si="4"/>
        <v>0</v>
      </c>
      <c r="AC58" s="55">
        <v>153</v>
      </c>
      <c r="AD58" s="49">
        <v>27</v>
      </c>
    </row>
    <row r="59" spans="1:30" ht="20.25" customHeight="1">
      <c r="A59" s="73">
        <v>54</v>
      </c>
      <c r="B59" s="73"/>
      <c r="C59" s="261" t="s">
        <v>456</v>
      </c>
      <c r="D59" s="116" t="s">
        <v>809</v>
      </c>
      <c r="E59" s="87" t="s">
        <v>379</v>
      </c>
      <c r="F59" s="200"/>
      <c r="G59" s="77">
        <f t="shared" si="5"/>
        <v>9</v>
      </c>
      <c r="H59" s="78">
        <f t="shared" si="2"/>
        <v>96</v>
      </c>
      <c r="I59" s="79"/>
      <c r="J59" s="80" t="s">
        <v>13</v>
      </c>
      <c r="K59" s="81" t="s">
        <v>373</v>
      </c>
      <c r="L59" s="81" t="s">
        <v>370</v>
      </c>
      <c r="M59" s="81" t="s">
        <v>375</v>
      </c>
      <c r="N59" s="81" t="s">
        <v>372</v>
      </c>
      <c r="O59" s="81" t="s">
        <v>375</v>
      </c>
      <c r="P59" s="81" t="s">
        <v>373</v>
      </c>
      <c r="Q59" s="81" t="s">
        <v>373</v>
      </c>
      <c r="R59" s="81" t="s">
        <v>371</v>
      </c>
      <c r="S59" s="81" t="s">
        <v>374</v>
      </c>
      <c r="T59" s="81" t="s">
        <v>373</v>
      </c>
      <c r="U59" s="81" t="s">
        <v>375</v>
      </c>
      <c r="V59" s="81" t="s">
        <v>373</v>
      </c>
      <c r="W59" s="82">
        <f t="shared" si="3"/>
        <v>9</v>
      </c>
      <c r="X59" s="83" t="s">
        <v>375</v>
      </c>
      <c r="Y59" s="84">
        <v>96</v>
      </c>
      <c r="Z59" s="73"/>
      <c r="AA59" s="84"/>
      <c r="AB59" s="85">
        <f t="shared" si="4"/>
        <v>0</v>
      </c>
      <c r="AC59" s="55">
        <v>297</v>
      </c>
      <c r="AD59" s="49">
        <v>36</v>
      </c>
    </row>
    <row r="60" spans="1:30" ht="20.25" customHeight="1">
      <c r="A60" s="73">
        <v>55</v>
      </c>
      <c r="B60" s="73"/>
      <c r="C60" s="261" t="s">
        <v>698</v>
      </c>
      <c r="D60" s="116" t="s">
        <v>172</v>
      </c>
      <c r="E60" s="87" t="s">
        <v>699</v>
      </c>
      <c r="F60" s="216"/>
      <c r="G60" s="77">
        <f t="shared" si="5"/>
        <v>9</v>
      </c>
      <c r="H60" s="78">
        <f t="shared" si="2"/>
        <v>112</v>
      </c>
      <c r="I60" s="79"/>
      <c r="J60" s="80" t="s">
        <v>13</v>
      </c>
      <c r="K60" s="81" t="s">
        <v>35</v>
      </c>
      <c r="L60" s="81" t="s">
        <v>36</v>
      </c>
      <c r="M60" s="81" t="s">
        <v>36</v>
      </c>
      <c r="N60" s="81" t="s">
        <v>34</v>
      </c>
      <c r="O60" s="81" t="s">
        <v>34</v>
      </c>
      <c r="P60" s="81" t="s">
        <v>12</v>
      </c>
      <c r="Q60" s="81" t="s">
        <v>12</v>
      </c>
      <c r="R60" s="81" t="s">
        <v>13</v>
      </c>
      <c r="S60" s="81" t="s">
        <v>10</v>
      </c>
      <c r="T60" s="81" t="s">
        <v>35</v>
      </c>
      <c r="U60" s="81" t="s">
        <v>34</v>
      </c>
      <c r="V60" s="81" t="s">
        <v>10</v>
      </c>
      <c r="W60" s="82">
        <f t="shared" si="3"/>
        <v>9</v>
      </c>
      <c r="X60" s="83" t="s">
        <v>12</v>
      </c>
      <c r="Y60" s="84">
        <v>112</v>
      </c>
      <c r="Z60" s="73"/>
      <c r="AA60" s="84"/>
      <c r="AB60" s="85">
        <f t="shared" si="4"/>
        <v>0</v>
      </c>
      <c r="AC60" s="55">
        <v>248</v>
      </c>
      <c r="AD60" s="49">
        <v>52</v>
      </c>
    </row>
    <row r="61" spans="1:30" ht="20.25" customHeight="1">
      <c r="A61" s="73">
        <v>56</v>
      </c>
      <c r="B61" s="73">
        <v>15</v>
      </c>
      <c r="C61" s="261" t="s">
        <v>700</v>
      </c>
      <c r="D61" s="116" t="s">
        <v>701</v>
      </c>
      <c r="E61" s="87" t="s">
        <v>381</v>
      </c>
      <c r="F61" s="214" t="s">
        <v>361</v>
      </c>
      <c r="G61" s="77">
        <f t="shared" si="5"/>
        <v>9</v>
      </c>
      <c r="H61" s="78">
        <f t="shared" si="2"/>
        <v>117</v>
      </c>
      <c r="I61" s="79"/>
      <c r="J61" s="80" t="s">
        <v>13</v>
      </c>
      <c r="K61" s="81" t="s">
        <v>12</v>
      </c>
      <c r="L61" s="81" t="s">
        <v>369</v>
      </c>
      <c r="M61" s="81" t="s">
        <v>35</v>
      </c>
      <c r="N61" s="81" t="s">
        <v>13</v>
      </c>
      <c r="O61" s="81" t="s">
        <v>34</v>
      </c>
      <c r="P61" s="81" t="s">
        <v>12</v>
      </c>
      <c r="Q61" s="81" t="s">
        <v>12</v>
      </c>
      <c r="R61" s="81" t="s">
        <v>35</v>
      </c>
      <c r="S61" s="81" t="s">
        <v>10</v>
      </c>
      <c r="T61" s="81" t="s">
        <v>35</v>
      </c>
      <c r="U61" s="81" t="s">
        <v>12</v>
      </c>
      <c r="V61" s="81" t="s">
        <v>10</v>
      </c>
      <c r="W61" s="82">
        <f t="shared" si="3"/>
        <v>9</v>
      </c>
      <c r="X61" s="83" t="s">
        <v>34</v>
      </c>
      <c r="Y61" s="84">
        <v>117</v>
      </c>
      <c r="Z61" s="73"/>
      <c r="AA61" s="84"/>
      <c r="AB61" s="85">
        <f t="shared" si="4"/>
        <v>0</v>
      </c>
      <c r="AC61" s="55">
        <v>177</v>
      </c>
      <c r="AD61" s="49">
        <v>57</v>
      </c>
    </row>
    <row r="62" spans="1:29" ht="20.25" customHeight="1">
      <c r="A62" s="73">
        <v>57</v>
      </c>
      <c r="B62" s="73"/>
      <c r="C62" s="261" t="s">
        <v>457</v>
      </c>
      <c r="D62" s="116" t="s">
        <v>173</v>
      </c>
      <c r="E62" s="87" t="s">
        <v>680</v>
      </c>
      <c r="F62" s="211"/>
      <c r="G62" s="77">
        <f t="shared" si="5"/>
        <v>8</v>
      </c>
      <c r="H62" s="78">
        <f t="shared" si="2"/>
        <v>14</v>
      </c>
      <c r="I62" s="79"/>
      <c r="J62" s="80" t="s">
        <v>13</v>
      </c>
      <c r="K62" s="81" t="s">
        <v>35</v>
      </c>
      <c r="L62" s="81" t="s">
        <v>36</v>
      </c>
      <c r="M62" s="81" t="s">
        <v>34</v>
      </c>
      <c r="N62" s="81" t="s">
        <v>35</v>
      </c>
      <c r="O62" s="81" t="s">
        <v>13</v>
      </c>
      <c r="P62" s="81" t="s">
        <v>12</v>
      </c>
      <c r="Q62" s="81" t="s">
        <v>10</v>
      </c>
      <c r="R62" s="81" t="s">
        <v>35</v>
      </c>
      <c r="S62" s="81" t="s">
        <v>10</v>
      </c>
      <c r="T62" s="81" t="s">
        <v>12</v>
      </c>
      <c r="U62" s="81" t="s">
        <v>34</v>
      </c>
      <c r="V62" s="81" t="s">
        <v>10</v>
      </c>
      <c r="W62" s="82">
        <f t="shared" si="3"/>
        <v>7</v>
      </c>
      <c r="X62" s="83" t="s">
        <v>36</v>
      </c>
      <c r="Y62" s="84">
        <v>14</v>
      </c>
      <c r="Z62" s="73"/>
      <c r="AA62" s="84"/>
      <c r="AB62" s="85">
        <f t="shared" si="4"/>
        <v>1</v>
      </c>
      <c r="AC62" s="55">
        <v>107</v>
      </c>
    </row>
    <row r="63" spans="1:29" ht="20.25" customHeight="1">
      <c r="A63" s="73">
        <v>58</v>
      </c>
      <c r="B63" s="73"/>
      <c r="C63" s="261" t="s">
        <v>458</v>
      </c>
      <c r="D63" s="116" t="s">
        <v>145</v>
      </c>
      <c r="E63" s="87" t="s">
        <v>702</v>
      </c>
      <c r="F63" s="214"/>
      <c r="G63" s="77">
        <f t="shared" si="5"/>
        <v>8</v>
      </c>
      <c r="H63" s="78">
        <f t="shared" si="2"/>
        <v>21</v>
      </c>
      <c r="I63" s="79"/>
      <c r="J63" s="80" t="s">
        <v>10</v>
      </c>
      <c r="K63" s="81" t="s">
        <v>373</v>
      </c>
      <c r="L63" s="81" t="s">
        <v>370</v>
      </c>
      <c r="M63" s="81" t="s">
        <v>371</v>
      </c>
      <c r="N63" s="81" t="s">
        <v>372</v>
      </c>
      <c r="O63" s="81" t="s">
        <v>372</v>
      </c>
      <c r="P63" s="81" t="s">
        <v>373</v>
      </c>
      <c r="Q63" s="81" t="s">
        <v>373</v>
      </c>
      <c r="R63" s="81" t="s">
        <v>372</v>
      </c>
      <c r="S63" s="81" t="s">
        <v>374</v>
      </c>
      <c r="T63" s="81" t="s">
        <v>371</v>
      </c>
      <c r="U63" s="81" t="s">
        <v>375</v>
      </c>
      <c r="V63" s="81" t="s">
        <v>374</v>
      </c>
      <c r="W63" s="82">
        <f t="shared" si="3"/>
        <v>7</v>
      </c>
      <c r="X63" s="83" t="s">
        <v>370</v>
      </c>
      <c r="Y63" s="84">
        <v>21</v>
      </c>
      <c r="Z63" s="73"/>
      <c r="AA63" s="84"/>
      <c r="AB63" s="85">
        <f t="shared" si="4"/>
        <v>1</v>
      </c>
      <c r="AC63" s="55">
        <v>201</v>
      </c>
    </row>
    <row r="64" spans="1:29" ht="20.25" customHeight="1">
      <c r="A64" s="73">
        <v>59</v>
      </c>
      <c r="B64" s="73"/>
      <c r="C64" s="261" t="s">
        <v>459</v>
      </c>
      <c r="D64" s="116" t="s">
        <v>116</v>
      </c>
      <c r="E64" s="87" t="s">
        <v>657</v>
      </c>
      <c r="F64" s="215"/>
      <c r="G64" s="77">
        <f t="shared" si="5"/>
        <v>8</v>
      </c>
      <c r="H64" s="78">
        <f t="shared" si="2"/>
        <v>32</v>
      </c>
      <c r="I64" s="79"/>
      <c r="J64" s="80" t="s">
        <v>13</v>
      </c>
      <c r="K64" s="81" t="s">
        <v>12</v>
      </c>
      <c r="L64" s="81" t="s">
        <v>36</v>
      </c>
      <c r="M64" s="81" t="s">
        <v>35</v>
      </c>
      <c r="N64" s="81" t="s">
        <v>34</v>
      </c>
      <c r="O64" s="81" t="s">
        <v>35</v>
      </c>
      <c r="P64" s="81" t="s">
        <v>12</v>
      </c>
      <c r="Q64" s="81" t="s">
        <v>12</v>
      </c>
      <c r="R64" s="81" t="s">
        <v>34</v>
      </c>
      <c r="S64" s="81" t="s">
        <v>13</v>
      </c>
      <c r="T64" s="81" t="s">
        <v>35</v>
      </c>
      <c r="U64" s="81" t="s">
        <v>34</v>
      </c>
      <c r="V64" s="81" t="s">
        <v>35</v>
      </c>
      <c r="W64" s="82">
        <f t="shared" si="3"/>
        <v>7</v>
      </c>
      <c r="X64" s="83" t="s">
        <v>36</v>
      </c>
      <c r="Y64" s="84">
        <v>32</v>
      </c>
      <c r="Z64" s="73"/>
      <c r="AA64" s="84"/>
      <c r="AB64" s="85">
        <f t="shared" si="4"/>
        <v>1</v>
      </c>
      <c r="AC64" s="55">
        <v>220</v>
      </c>
    </row>
    <row r="65" spans="1:29" ht="20.25" customHeight="1">
      <c r="A65" s="73">
        <v>60</v>
      </c>
      <c r="B65" s="73"/>
      <c r="C65" s="261" t="s">
        <v>460</v>
      </c>
      <c r="D65" s="116" t="s">
        <v>193</v>
      </c>
      <c r="E65" s="87" t="s">
        <v>703</v>
      </c>
      <c r="F65" s="216"/>
      <c r="G65" s="77">
        <f t="shared" si="5"/>
        <v>8</v>
      </c>
      <c r="H65" s="78">
        <f t="shared" si="2"/>
        <v>36</v>
      </c>
      <c r="I65" s="79"/>
      <c r="J65" s="80" t="s">
        <v>13</v>
      </c>
      <c r="K65" s="81" t="s">
        <v>12</v>
      </c>
      <c r="L65" s="81" t="s">
        <v>12</v>
      </c>
      <c r="M65" s="81" t="s">
        <v>35</v>
      </c>
      <c r="N65" s="81" t="s">
        <v>35</v>
      </c>
      <c r="O65" s="81" t="s">
        <v>35</v>
      </c>
      <c r="P65" s="81" t="s">
        <v>12</v>
      </c>
      <c r="Q65" s="81" t="s">
        <v>12</v>
      </c>
      <c r="R65" s="81" t="s">
        <v>35</v>
      </c>
      <c r="S65" s="81" t="s">
        <v>35</v>
      </c>
      <c r="T65" s="81" t="s">
        <v>34</v>
      </c>
      <c r="U65" s="81" t="s">
        <v>35</v>
      </c>
      <c r="V65" s="81" t="s">
        <v>10</v>
      </c>
      <c r="W65" s="82">
        <f t="shared" si="3"/>
        <v>7</v>
      </c>
      <c r="X65" s="83" t="s">
        <v>36</v>
      </c>
      <c r="Y65" s="84">
        <v>36</v>
      </c>
      <c r="Z65" s="73"/>
      <c r="AA65" s="84"/>
      <c r="AB65" s="85">
        <f t="shared" si="4"/>
        <v>1</v>
      </c>
      <c r="AC65" s="55">
        <v>191</v>
      </c>
    </row>
    <row r="66" spans="1:30" ht="20.25" customHeight="1">
      <c r="A66" s="73">
        <v>61</v>
      </c>
      <c r="B66" s="73">
        <v>16</v>
      </c>
      <c r="C66" s="261" t="s">
        <v>704</v>
      </c>
      <c r="D66" s="116" t="s">
        <v>27</v>
      </c>
      <c r="E66" s="87" t="s">
        <v>33</v>
      </c>
      <c r="F66" s="201" t="s">
        <v>361</v>
      </c>
      <c r="G66" s="77">
        <f t="shared" si="5"/>
        <v>8</v>
      </c>
      <c r="H66" s="78">
        <f t="shared" si="2"/>
        <v>65</v>
      </c>
      <c r="I66" s="79"/>
      <c r="J66" s="80" t="s">
        <v>13</v>
      </c>
      <c r="K66" s="81" t="s">
        <v>12</v>
      </c>
      <c r="L66" s="81" t="s">
        <v>35</v>
      </c>
      <c r="M66" s="81" t="s">
        <v>35</v>
      </c>
      <c r="N66" s="81" t="s">
        <v>13</v>
      </c>
      <c r="O66" s="81" t="s">
        <v>34</v>
      </c>
      <c r="P66" s="81" t="s">
        <v>12</v>
      </c>
      <c r="Q66" s="81" t="s">
        <v>12</v>
      </c>
      <c r="R66" s="81" t="s">
        <v>34</v>
      </c>
      <c r="S66" s="81" t="s">
        <v>10</v>
      </c>
      <c r="T66" s="81" t="s">
        <v>35</v>
      </c>
      <c r="U66" s="81" t="s">
        <v>34</v>
      </c>
      <c r="V66" s="81" t="s">
        <v>10</v>
      </c>
      <c r="W66" s="82">
        <f t="shared" si="3"/>
        <v>8</v>
      </c>
      <c r="X66" s="83" t="s">
        <v>12</v>
      </c>
      <c r="Y66" s="84">
        <v>65</v>
      </c>
      <c r="Z66" s="73"/>
      <c r="AA66" s="84"/>
      <c r="AB66" s="85">
        <f t="shared" si="4"/>
        <v>0</v>
      </c>
      <c r="AC66" s="55">
        <v>123</v>
      </c>
      <c r="AD66" s="49">
        <v>5</v>
      </c>
    </row>
    <row r="67" spans="1:30" ht="20.25" customHeight="1">
      <c r="A67" s="73">
        <v>62</v>
      </c>
      <c r="B67" s="73"/>
      <c r="C67" s="261" t="s">
        <v>461</v>
      </c>
      <c r="D67" s="116" t="s">
        <v>147</v>
      </c>
      <c r="E67" s="87" t="s">
        <v>705</v>
      </c>
      <c r="F67" s="214"/>
      <c r="G67" s="77">
        <f t="shared" si="5"/>
        <v>8</v>
      </c>
      <c r="H67" s="78">
        <f t="shared" si="2"/>
        <v>67</v>
      </c>
      <c r="I67" s="79"/>
      <c r="J67" s="80" t="s">
        <v>13</v>
      </c>
      <c r="K67" s="81" t="s">
        <v>12</v>
      </c>
      <c r="L67" s="81" t="s">
        <v>34</v>
      </c>
      <c r="M67" s="81" t="s">
        <v>13</v>
      </c>
      <c r="N67" s="81" t="s">
        <v>34</v>
      </c>
      <c r="O67" s="81" t="s">
        <v>34</v>
      </c>
      <c r="P67" s="81" t="s">
        <v>12</v>
      </c>
      <c r="Q67" s="81" t="s">
        <v>12</v>
      </c>
      <c r="R67" s="81" t="s">
        <v>13</v>
      </c>
      <c r="S67" s="81" t="s">
        <v>10</v>
      </c>
      <c r="T67" s="81" t="s">
        <v>35</v>
      </c>
      <c r="U67" s="81" t="s">
        <v>34</v>
      </c>
      <c r="V67" s="81" t="s">
        <v>12</v>
      </c>
      <c r="W67" s="82">
        <f t="shared" si="3"/>
        <v>8</v>
      </c>
      <c r="X67" s="83" t="s">
        <v>34</v>
      </c>
      <c r="Y67" s="84">
        <v>67</v>
      </c>
      <c r="Z67" s="73"/>
      <c r="AA67" s="84"/>
      <c r="AB67" s="85">
        <f t="shared" si="4"/>
        <v>0</v>
      </c>
      <c r="AC67" s="55">
        <v>241</v>
      </c>
      <c r="AD67" s="49">
        <v>7</v>
      </c>
    </row>
    <row r="68" spans="1:30" ht="20.25" customHeight="1">
      <c r="A68" s="73">
        <v>63</v>
      </c>
      <c r="B68" s="73">
        <v>17</v>
      </c>
      <c r="C68" s="261" t="s">
        <v>706</v>
      </c>
      <c r="D68" s="116" t="s">
        <v>103</v>
      </c>
      <c r="E68" s="87" t="s">
        <v>653</v>
      </c>
      <c r="F68" s="218" t="s">
        <v>361</v>
      </c>
      <c r="G68" s="77">
        <f t="shared" si="5"/>
        <v>8</v>
      </c>
      <c r="H68" s="78">
        <f t="shared" si="2"/>
        <v>72</v>
      </c>
      <c r="I68" s="79"/>
      <c r="J68" s="80" t="s">
        <v>13</v>
      </c>
      <c r="K68" s="81" t="s">
        <v>373</v>
      </c>
      <c r="L68" s="81" t="s">
        <v>371</v>
      </c>
      <c r="M68" s="81" t="s">
        <v>371</v>
      </c>
      <c r="N68" s="81" t="s">
        <v>372</v>
      </c>
      <c r="O68" s="81" t="s">
        <v>369</v>
      </c>
      <c r="P68" s="81" t="s">
        <v>373</v>
      </c>
      <c r="Q68" s="81" t="s">
        <v>373</v>
      </c>
      <c r="R68" s="81" t="s">
        <v>371</v>
      </c>
      <c r="S68" s="81" t="s">
        <v>374</v>
      </c>
      <c r="T68" s="81" t="s">
        <v>371</v>
      </c>
      <c r="U68" s="81" t="s">
        <v>375</v>
      </c>
      <c r="V68" s="81" t="s">
        <v>374</v>
      </c>
      <c r="W68" s="82">
        <f t="shared" si="3"/>
        <v>8</v>
      </c>
      <c r="X68" s="83" t="s">
        <v>372</v>
      </c>
      <c r="Y68" s="84">
        <v>72</v>
      </c>
      <c r="Z68" s="73"/>
      <c r="AA68" s="84"/>
      <c r="AB68" s="85">
        <f t="shared" si="4"/>
        <v>0</v>
      </c>
      <c r="AC68" s="55">
        <v>208</v>
      </c>
      <c r="AD68" s="49">
        <v>12</v>
      </c>
    </row>
    <row r="69" spans="1:30" ht="20.25" customHeight="1">
      <c r="A69" s="73">
        <v>64</v>
      </c>
      <c r="B69" s="73">
        <v>18</v>
      </c>
      <c r="C69" s="261" t="s">
        <v>462</v>
      </c>
      <c r="D69" s="116" t="s">
        <v>810</v>
      </c>
      <c r="E69" s="87" t="s">
        <v>29</v>
      </c>
      <c r="F69" s="200" t="s">
        <v>401</v>
      </c>
      <c r="G69" s="77">
        <f t="shared" si="5"/>
        <v>8</v>
      </c>
      <c r="H69" s="78">
        <f t="shared" si="2"/>
        <v>74</v>
      </c>
      <c r="I69" s="79"/>
      <c r="J69" s="80" t="s">
        <v>13</v>
      </c>
      <c r="K69" s="81" t="s">
        <v>373</v>
      </c>
      <c r="L69" s="81" t="s">
        <v>375</v>
      </c>
      <c r="M69" s="81" t="s">
        <v>371</v>
      </c>
      <c r="N69" s="81" t="s">
        <v>375</v>
      </c>
      <c r="O69" s="81" t="s">
        <v>371</v>
      </c>
      <c r="P69" s="81" t="s">
        <v>373</v>
      </c>
      <c r="Q69" s="81" t="s">
        <v>373</v>
      </c>
      <c r="R69" s="81" t="s">
        <v>370</v>
      </c>
      <c r="S69" s="81" t="s">
        <v>374</v>
      </c>
      <c r="T69" s="81" t="s">
        <v>371</v>
      </c>
      <c r="U69" s="81" t="s">
        <v>375</v>
      </c>
      <c r="V69" s="81" t="s">
        <v>374</v>
      </c>
      <c r="W69" s="82">
        <f t="shared" si="3"/>
        <v>8</v>
      </c>
      <c r="X69" s="83" t="s">
        <v>375</v>
      </c>
      <c r="Y69" s="84">
        <v>74</v>
      </c>
      <c r="Z69" s="73"/>
      <c r="AA69" s="84"/>
      <c r="AB69" s="85">
        <f t="shared" si="4"/>
        <v>0</v>
      </c>
      <c r="AC69" s="55">
        <v>298</v>
      </c>
      <c r="AD69" s="49">
        <v>14</v>
      </c>
    </row>
    <row r="70" spans="1:30" ht="20.25" customHeight="1">
      <c r="A70" s="73">
        <v>65</v>
      </c>
      <c r="B70" s="73"/>
      <c r="C70" s="261" t="s">
        <v>465</v>
      </c>
      <c r="D70" s="116" t="s">
        <v>183</v>
      </c>
      <c r="E70" s="87" t="s">
        <v>707</v>
      </c>
      <c r="F70" s="211"/>
      <c r="G70" s="77">
        <f t="shared" si="5"/>
        <v>8</v>
      </c>
      <c r="H70" s="78">
        <f aca="true" t="shared" si="6" ref="H70:H133">Y70+AA70</f>
        <v>75</v>
      </c>
      <c r="I70" s="79"/>
      <c r="J70" s="80" t="s">
        <v>10</v>
      </c>
      <c r="K70" s="81" t="s">
        <v>12</v>
      </c>
      <c r="L70" s="81" t="s">
        <v>12</v>
      </c>
      <c r="M70" s="81" t="s">
        <v>36</v>
      </c>
      <c r="N70" s="81" t="s">
        <v>34</v>
      </c>
      <c r="O70" s="81" t="s">
        <v>13</v>
      </c>
      <c r="P70" s="81" t="s">
        <v>12</v>
      </c>
      <c r="Q70" s="81" t="s">
        <v>12</v>
      </c>
      <c r="R70" s="81" t="s">
        <v>10</v>
      </c>
      <c r="S70" s="81" t="s">
        <v>10</v>
      </c>
      <c r="T70" s="81" t="s">
        <v>35</v>
      </c>
      <c r="U70" s="81" t="s">
        <v>35</v>
      </c>
      <c r="V70" s="81" t="s">
        <v>10</v>
      </c>
      <c r="W70" s="82">
        <f aca="true" t="shared" si="7" ref="W70:W133">SUM(COUNTIF(J70,J$3),COUNTIF(K70,K$3),COUNTIF(L70,L$3),COUNTIF(M70,M$3),COUNTIF(N70,N$3),COUNTIF(O70,O$3),COUNTIF(P70,P$3),COUNTIF(Q70,Q$3),COUNTIF(R70,R$3),COUNTIF(S70,S$3),COUNTIF(T70,T$3),COUNTIF(U70,U$3),COUNTIF(V70,V$3))</f>
        <v>8</v>
      </c>
      <c r="X70" s="83" t="s">
        <v>13</v>
      </c>
      <c r="Y70" s="84">
        <v>75</v>
      </c>
      <c r="Z70" s="73"/>
      <c r="AA70" s="84"/>
      <c r="AB70" s="85">
        <f aca="true" t="shared" si="8" ref="AB70:AB133">IF(X70="","",SUM(COUNTIF(X70,X$3),COUNTIF(Z70,Z$3)))</f>
        <v>0</v>
      </c>
      <c r="AC70" s="55">
        <v>252</v>
      </c>
      <c r="AD70" s="49">
        <v>15</v>
      </c>
    </row>
    <row r="71" spans="1:30" ht="20.25" customHeight="1">
      <c r="A71" s="73">
        <v>66</v>
      </c>
      <c r="B71" s="73"/>
      <c r="C71" s="261" t="s">
        <v>466</v>
      </c>
      <c r="D71" s="116" t="s">
        <v>811</v>
      </c>
      <c r="E71" s="87" t="s">
        <v>657</v>
      </c>
      <c r="F71" s="210"/>
      <c r="G71" s="77">
        <f t="shared" si="5"/>
        <v>8</v>
      </c>
      <c r="H71" s="78">
        <f t="shared" si="6"/>
        <v>78</v>
      </c>
      <c r="I71" s="79"/>
      <c r="J71" s="80" t="s">
        <v>13</v>
      </c>
      <c r="K71" s="81" t="s">
        <v>373</v>
      </c>
      <c r="L71" s="81" t="s">
        <v>375</v>
      </c>
      <c r="M71" s="81" t="s">
        <v>375</v>
      </c>
      <c r="N71" s="81" t="s">
        <v>372</v>
      </c>
      <c r="O71" s="81" t="s">
        <v>371</v>
      </c>
      <c r="P71" s="81" t="s">
        <v>373</v>
      </c>
      <c r="Q71" s="81" t="s">
        <v>373</v>
      </c>
      <c r="R71" s="81" t="s">
        <v>374</v>
      </c>
      <c r="S71" s="81" t="s">
        <v>374</v>
      </c>
      <c r="T71" s="81" t="s">
        <v>371</v>
      </c>
      <c r="U71" s="81" t="s">
        <v>375</v>
      </c>
      <c r="V71" s="81" t="s">
        <v>374</v>
      </c>
      <c r="W71" s="82">
        <f t="shared" si="7"/>
        <v>8</v>
      </c>
      <c r="X71" s="83" t="s">
        <v>375</v>
      </c>
      <c r="Y71" s="84">
        <v>78</v>
      </c>
      <c r="Z71" s="73"/>
      <c r="AA71" s="84"/>
      <c r="AB71" s="85">
        <f t="shared" si="8"/>
        <v>0</v>
      </c>
      <c r="AC71" s="55">
        <v>272</v>
      </c>
      <c r="AD71" s="49">
        <v>18</v>
      </c>
    </row>
    <row r="72" spans="1:30" ht="20.25" customHeight="1">
      <c r="A72" s="73">
        <v>67</v>
      </c>
      <c r="B72" s="73"/>
      <c r="C72" s="261" t="s">
        <v>467</v>
      </c>
      <c r="D72" s="116" t="s">
        <v>708</v>
      </c>
      <c r="E72" s="87" t="s">
        <v>709</v>
      </c>
      <c r="F72" s="211"/>
      <c r="G72" s="77">
        <f t="shared" si="5"/>
        <v>8</v>
      </c>
      <c r="H72" s="78">
        <f t="shared" si="6"/>
        <v>79</v>
      </c>
      <c r="I72" s="79"/>
      <c r="J72" s="80" t="s">
        <v>10</v>
      </c>
      <c r="K72" s="81" t="s">
        <v>12</v>
      </c>
      <c r="L72" s="81" t="s">
        <v>36</v>
      </c>
      <c r="M72" s="81" t="s">
        <v>34</v>
      </c>
      <c r="N72" s="81" t="s">
        <v>34</v>
      </c>
      <c r="O72" s="81" t="s">
        <v>13</v>
      </c>
      <c r="P72" s="81" t="s">
        <v>12</v>
      </c>
      <c r="Q72" s="81" t="s">
        <v>34</v>
      </c>
      <c r="R72" s="81" t="s">
        <v>35</v>
      </c>
      <c r="S72" s="81" t="s">
        <v>10</v>
      </c>
      <c r="T72" s="81" t="s">
        <v>12</v>
      </c>
      <c r="U72" s="81" t="s">
        <v>12</v>
      </c>
      <c r="V72" s="81" t="s">
        <v>10</v>
      </c>
      <c r="W72" s="82">
        <f t="shared" si="7"/>
        <v>8</v>
      </c>
      <c r="X72" s="83" t="s">
        <v>13</v>
      </c>
      <c r="Y72" s="84">
        <v>79</v>
      </c>
      <c r="Z72" s="73"/>
      <c r="AA72" s="84"/>
      <c r="AB72" s="85">
        <f t="shared" si="8"/>
        <v>0</v>
      </c>
      <c r="AC72" s="55">
        <v>163</v>
      </c>
      <c r="AD72" s="49">
        <v>19</v>
      </c>
    </row>
    <row r="73" spans="1:30" ht="20.25" customHeight="1">
      <c r="A73" s="73">
        <v>67</v>
      </c>
      <c r="B73" s="73">
        <v>19</v>
      </c>
      <c r="C73" s="261" t="s">
        <v>468</v>
      </c>
      <c r="D73" s="116" t="s">
        <v>812</v>
      </c>
      <c r="E73" s="87" t="s">
        <v>29</v>
      </c>
      <c r="F73" s="200" t="s">
        <v>361</v>
      </c>
      <c r="G73" s="77">
        <f t="shared" si="5"/>
        <v>8</v>
      </c>
      <c r="H73" s="78">
        <f t="shared" si="6"/>
        <v>79</v>
      </c>
      <c r="I73" s="79"/>
      <c r="J73" s="80" t="s">
        <v>13</v>
      </c>
      <c r="K73" s="81" t="s">
        <v>373</v>
      </c>
      <c r="L73" s="81" t="s">
        <v>372</v>
      </c>
      <c r="M73" s="81" t="s">
        <v>372</v>
      </c>
      <c r="N73" s="81" t="s">
        <v>375</v>
      </c>
      <c r="O73" s="81" t="s">
        <v>375</v>
      </c>
      <c r="P73" s="81" t="s">
        <v>373</v>
      </c>
      <c r="Q73" s="81" t="s">
        <v>373</v>
      </c>
      <c r="R73" s="81" t="s">
        <v>372</v>
      </c>
      <c r="S73" s="81" t="s">
        <v>374</v>
      </c>
      <c r="T73" s="81" t="s">
        <v>374</v>
      </c>
      <c r="U73" s="81" t="s">
        <v>372</v>
      </c>
      <c r="V73" s="81" t="s">
        <v>374</v>
      </c>
      <c r="W73" s="82">
        <f t="shared" si="7"/>
        <v>8</v>
      </c>
      <c r="X73" s="83" t="s">
        <v>372</v>
      </c>
      <c r="Y73" s="84">
        <v>79</v>
      </c>
      <c r="Z73" s="73"/>
      <c r="AA73" s="84"/>
      <c r="AB73" s="85">
        <f t="shared" si="8"/>
        <v>0</v>
      </c>
      <c r="AC73" s="55">
        <v>288</v>
      </c>
      <c r="AD73" s="49">
        <v>19</v>
      </c>
    </row>
    <row r="74" spans="1:30" ht="20.25" customHeight="1">
      <c r="A74" s="73">
        <v>69</v>
      </c>
      <c r="B74" s="73"/>
      <c r="C74" s="261" t="s">
        <v>469</v>
      </c>
      <c r="D74" s="116" t="s">
        <v>813</v>
      </c>
      <c r="E74" s="87" t="s">
        <v>405</v>
      </c>
      <c r="F74" s="200"/>
      <c r="G74" s="77">
        <f t="shared" si="5"/>
        <v>8</v>
      </c>
      <c r="H74" s="78">
        <f t="shared" si="6"/>
        <v>80</v>
      </c>
      <c r="I74" s="79"/>
      <c r="J74" s="80" t="s">
        <v>13</v>
      </c>
      <c r="K74" s="81" t="s">
        <v>373</v>
      </c>
      <c r="L74" s="81" t="s">
        <v>375</v>
      </c>
      <c r="M74" s="81" t="s">
        <v>371</v>
      </c>
      <c r="N74" s="81" t="s">
        <v>375</v>
      </c>
      <c r="O74" s="81" t="s">
        <v>375</v>
      </c>
      <c r="P74" s="81" t="s">
        <v>373</v>
      </c>
      <c r="Q74" s="81" t="s">
        <v>373</v>
      </c>
      <c r="R74" s="81" t="s">
        <v>374</v>
      </c>
      <c r="S74" s="81" t="s">
        <v>374</v>
      </c>
      <c r="T74" s="81" t="s">
        <v>374</v>
      </c>
      <c r="U74" s="81" t="s">
        <v>375</v>
      </c>
      <c r="V74" s="81" t="s">
        <v>374</v>
      </c>
      <c r="W74" s="82">
        <f t="shared" si="7"/>
        <v>8</v>
      </c>
      <c r="X74" s="83" t="s">
        <v>373</v>
      </c>
      <c r="Y74" s="84">
        <v>80</v>
      </c>
      <c r="Z74" s="73"/>
      <c r="AA74" s="84"/>
      <c r="AB74" s="85">
        <f t="shared" si="8"/>
        <v>0</v>
      </c>
      <c r="AC74" s="55">
        <v>299</v>
      </c>
      <c r="AD74" s="49">
        <v>20</v>
      </c>
    </row>
    <row r="75" spans="1:30" ht="20.25" customHeight="1">
      <c r="A75" s="73">
        <v>70</v>
      </c>
      <c r="B75" s="73"/>
      <c r="C75" s="261" t="s">
        <v>351</v>
      </c>
      <c r="D75" s="116" t="s">
        <v>814</v>
      </c>
      <c r="E75" s="87" t="s">
        <v>710</v>
      </c>
      <c r="F75" s="213"/>
      <c r="G75" s="77">
        <f t="shared" si="5"/>
        <v>8</v>
      </c>
      <c r="H75" s="78">
        <f t="shared" si="6"/>
        <v>81</v>
      </c>
      <c r="I75" s="79"/>
      <c r="J75" s="80" t="s">
        <v>13</v>
      </c>
      <c r="K75" s="81" t="s">
        <v>12</v>
      </c>
      <c r="L75" s="81" t="s">
        <v>34</v>
      </c>
      <c r="M75" s="81" t="s">
        <v>35</v>
      </c>
      <c r="N75" s="81" t="s">
        <v>34</v>
      </c>
      <c r="O75" s="81" t="s">
        <v>34</v>
      </c>
      <c r="P75" s="81" t="s">
        <v>13</v>
      </c>
      <c r="Q75" s="81" t="s">
        <v>12</v>
      </c>
      <c r="R75" s="81" t="s">
        <v>35</v>
      </c>
      <c r="S75" s="81" t="s">
        <v>10</v>
      </c>
      <c r="T75" s="81" t="s">
        <v>12</v>
      </c>
      <c r="U75" s="81" t="s">
        <v>34</v>
      </c>
      <c r="V75" s="81" t="s">
        <v>10</v>
      </c>
      <c r="W75" s="82">
        <f t="shared" si="7"/>
        <v>8</v>
      </c>
      <c r="X75" s="83" t="s">
        <v>12</v>
      </c>
      <c r="Y75" s="84">
        <v>81</v>
      </c>
      <c r="Z75" s="73"/>
      <c r="AA75" s="84"/>
      <c r="AB75" s="85">
        <f t="shared" si="8"/>
        <v>0</v>
      </c>
      <c r="AC75" s="55">
        <v>251</v>
      </c>
      <c r="AD75" s="49">
        <v>21</v>
      </c>
    </row>
    <row r="76" spans="1:30" ht="20.25" customHeight="1">
      <c r="A76" s="73">
        <v>70</v>
      </c>
      <c r="B76" s="73">
        <v>20</v>
      </c>
      <c r="C76" s="261" t="s">
        <v>470</v>
      </c>
      <c r="D76" s="116" t="s">
        <v>815</v>
      </c>
      <c r="E76" s="87" t="s">
        <v>31</v>
      </c>
      <c r="F76" s="213" t="s">
        <v>361</v>
      </c>
      <c r="G76" s="77">
        <f aca="true" t="shared" si="9" ref="G76:G111">IF(J76="","",W76+AB76)</f>
        <v>8</v>
      </c>
      <c r="H76" s="78">
        <f t="shared" si="6"/>
        <v>81</v>
      </c>
      <c r="I76" s="79"/>
      <c r="J76" s="80" t="s">
        <v>13</v>
      </c>
      <c r="K76" s="81" t="s">
        <v>12</v>
      </c>
      <c r="L76" s="81" t="s">
        <v>34</v>
      </c>
      <c r="M76" s="81" t="s">
        <v>34</v>
      </c>
      <c r="N76" s="81" t="s">
        <v>13</v>
      </c>
      <c r="O76" s="81" t="s">
        <v>34</v>
      </c>
      <c r="P76" s="81" t="s">
        <v>12</v>
      </c>
      <c r="Q76" s="81" t="s">
        <v>12</v>
      </c>
      <c r="R76" s="81" t="s">
        <v>35</v>
      </c>
      <c r="S76" s="81" t="s">
        <v>10</v>
      </c>
      <c r="T76" s="81" t="s">
        <v>12</v>
      </c>
      <c r="U76" s="81" t="s">
        <v>34</v>
      </c>
      <c r="V76" s="81" t="s">
        <v>12</v>
      </c>
      <c r="W76" s="82">
        <f t="shared" si="7"/>
        <v>8</v>
      </c>
      <c r="X76" s="83" t="s">
        <v>34</v>
      </c>
      <c r="Y76" s="84">
        <v>81</v>
      </c>
      <c r="Z76" s="73"/>
      <c r="AA76" s="84"/>
      <c r="AB76" s="85">
        <f t="shared" si="8"/>
        <v>0</v>
      </c>
      <c r="AC76" s="55">
        <v>280</v>
      </c>
      <c r="AD76" s="49">
        <v>21</v>
      </c>
    </row>
    <row r="77" spans="1:30" ht="20.25" customHeight="1">
      <c r="A77" s="73">
        <v>72</v>
      </c>
      <c r="B77" s="73"/>
      <c r="C77" s="261" t="s">
        <v>711</v>
      </c>
      <c r="D77" s="116" t="s">
        <v>166</v>
      </c>
      <c r="E77" s="87" t="s">
        <v>712</v>
      </c>
      <c r="F77" s="211"/>
      <c r="G77" s="77">
        <f t="shared" si="9"/>
        <v>8</v>
      </c>
      <c r="H77" s="78">
        <f t="shared" si="6"/>
        <v>84</v>
      </c>
      <c r="I77" s="79"/>
      <c r="J77" s="80" t="s">
        <v>36</v>
      </c>
      <c r="K77" s="81" t="s">
        <v>10</v>
      </c>
      <c r="L77" s="81" t="s">
        <v>36</v>
      </c>
      <c r="M77" s="81" t="s">
        <v>34</v>
      </c>
      <c r="N77" s="81" t="s">
        <v>34</v>
      </c>
      <c r="O77" s="81" t="s">
        <v>13</v>
      </c>
      <c r="P77" s="81" t="s">
        <v>12</v>
      </c>
      <c r="Q77" s="81" t="s">
        <v>12</v>
      </c>
      <c r="R77" s="81" t="s">
        <v>35</v>
      </c>
      <c r="S77" s="81" t="s">
        <v>10</v>
      </c>
      <c r="T77" s="81" t="s">
        <v>12</v>
      </c>
      <c r="U77" s="81" t="s">
        <v>34</v>
      </c>
      <c r="V77" s="81" t="s">
        <v>10</v>
      </c>
      <c r="W77" s="82">
        <f t="shared" si="7"/>
        <v>8</v>
      </c>
      <c r="X77" s="83" t="s">
        <v>34</v>
      </c>
      <c r="Y77" s="84">
        <v>84</v>
      </c>
      <c r="Z77" s="73"/>
      <c r="AA77" s="84"/>
      <c r="AB77" s="85">
        <f t="shared" si="8"/>
        <v>0</v>
      </c>
      <c r="AC77" s="55">
        <v>210</v>
      </c>
      <c r="AD77" s="49">
        <v>24</v>
      </c>
    </row>
    <row r="78" spans="1:30" ht="20.25" customHeight="1">
      <c r="A78" s="73">
        <v>73</v>
      </c>
      <c r="B78" s="73"/>
      <c r="C78" s="261" t="s">
        <v>713</v>
      </c>
      <c r="D78" s="116" t="s">
        <v>391</v>
      </c>
      <c r="E78" s="87" t="s">
        <v>471</v>
      </c>
      <c r="F78" s="215"/>
      <c r="G78" s="77">
        <f t="shared" si="9"/>
        <v>8</v>
      </c>
      <c r="H78" s="78">
        <f t="shared" si="6"/>
        <v>84</v>
      </c>
      <c r="I78" s="79"/>
      <c r="J78" s="80" t="s">
        <v>13</v>
      </c>
      <c r="K78" s="81" t="s">
        <v>12</v>
      </c>
      <c r="L78" s="81" t="s">
        <v>34</v>
      </c>
      <c r="M78" s="81" t="s">
        <v>34</v>
      </c>
      <c r="N78" s="81" t="s">
        <v>34</v>
      </c>
      <c r="O78" s="81" t="s">
        <v>12</v>
      </c>
      <c r="P78" s="81" t="s">
        <v>12</v>
      </c>
      <c r="Q78" s="81" t="s">
        <v>10</v>
      </c>
      <c r="R78" s="81" t="s">
        <v>36</v>
      </c>
      <c r="S78" s="81" t="s">
        <v>10</v>
      </c>
      <c r="T78" s="81" t="s">
        <v>35</v>
      </c>
      <c r="U78" s="81" t="s">
        <v>34</v>
      </c>
      <c r="V78" s="81" t="s">
        <v>10</v>
      </c>
      <c r="W78" s="82">
        <f t="shared" si="7"/>
        <v>8</v>
      </c>
      <c r="X78" s="83" t="s">
        <v>34</v>
      </c>
      <c r="Y78" s="84">
        <v>84</v>
      </c>
      <c r="Z78" s="73"/>
      <c r="AA78" s="84"/>
      <c r="AB78" s="85">
        <f t="shared" si="8"/>
        <v>0</v>
      </c>
      <c r="AC78" s="55">
        <v>282</v>
      </c>
      <c r="AD78" s="49">
        <v>24</v>
      </c>
    </row>
    <row r="79" spans="1:30" ht="20.25" customHeight="1">
      <c r="A79" s="73">
        <v>74</v>
      </c>
      <c r="B79" s="73"/>
      <c r="C79" s="261" t="s">
        <v>472</v>
      </c>
      <c r="D79" s="116" t="s">
        <v>144</v>
      </c>
      <c r="E79" s="87" t="s">
        <v>714</v>
      </c>
      <c r="F79" s="215"/>
      <c r="G79" s="77">
        <f t="shared" si="9"/>
        <v>8</v>
      </c>
      <c r="H79" s="78">
        <f t="shared" si="6"/>
        <v>85</v>
      </c>
      <c r="I79" s="79"/>
      <c r="J79" s="80" t="s">
        <v>13</v>
      </c>
      <c r="K79" s="81" t="s">
        <v>12</v>
      </c>
      <c r="L79" s="81" t="s">
        <v>12</v>
      </c>
      <c r="M79" s="81" t="s">
        <v>35</v>
      </c>
      <c r="N79" s="81" t="s">
        <v>13</v>
      </c>
      <c r="O79" s="81" t="s">
        <v>13</v>
      </c>
      <c r="P79" s="81" t="s">
        <v>12</v>
      </c>
      <c r="Q79" s="81" t="s">
        <v>12</v>
      </c>
      <c r="R79" s="81" t="s">
        <v>35</v>
      </c>
      <c r="S79" s="81" t="s">
        <v>10</v>
      </c>
      <c r="T79" s="81" t="s">
        <v>35</v>
      </c>
      <c r="U79" s="81" t="s">
        <v>34</v>
      </c>
      <c r="V79" s="81" t="s">
        <v>10</v>
      </c>
      <c r="W79" s="82">
        <f t="shared" si="7"/>
        <v>8</v>
      </c>
      <c r="X79" s="83" t="s">
        <v>12</v>
      </c>
      <c r="Y79" s="84">
        <v>85</v>
      </c>
      <c r="Z79" s="73"/>
      <c r="AA79" s="84"/>
      <c r="AB79" s="85">
        <f t="shared" si="8"/>
        <v>0</v>
      </c>
      <c r="AC79" s="55">
        <v>205</v>
      </c>
      <c r="AD79" s="49">
        <v>25</v>
      </c>
    </row>
    <row r="80" spans="1:30" ht="20.25" customHeight="1">
      <c r="A80" s="73">
        <v>75</v>
      </c>
      <c r="B80" s="73"/>
      <c r="C80" s="261" t="s">
        <v>473</v>
      </c>
      <c r="D80" s="116" t="s">
        <v>140</v>
      </c>
      <c r="E80" s="87" t="s">
        <v>715</v>
      </c>
      <c r="F80" s="215"/>
      <c r="G80" s="77">
        <f t="shared" si="9"/>
        <v>8</v>
      </c>
      <c r="H80" s="78">
        <f t="shared" si="6"/>
        <v>94</v>
      </c>
      <c r="I80" s="79"/>
      <c r="J80" s="80" t="s">
        <v>13</v>
      </c>
      <c r="K80" s="81" t="s">
        <v>12</v>
      </c>
      <c r="L80" s="81" t="s">
        <v>35</v>
      </c>
      <c r="M80" s="81" t="s">
        <v>36</v>
      </c>
      <c r="N80" s="81" t="s">
        <v>34</v>
      </c>
      <c r="O80" s="81" t="s">
        <v>34</v>
      </c>
      <c r="P80" s="81" t="s">
        <v>13</v>
      </c>
      <c r="Q80" s="81" t="s">
        <v>12</v>
      </c>
      <c r="R80" s="81" t="s">
        <v>35</v>
      </c>
      <c r="S80" s="81" t="s">
        <v>10</v>
      </c>
      <c r="T80" s="81" t="s">
        <v>35</v>
      </c>
      <c r="U80" s="81" t="s">
        <v>34</v>
      </c>
      <c r="V80" s="81" t="s">
        <v>13</v>
      </c>
      <c r="W80" s="82">
        <f t="shared" si="7"/>
        <v>8</v>
      </c>
      <c r="X80" s="83" t="s">
        <v>34</v>
      </c>
      <c r="Y80" s="84">
        <v>94</v>
      </c>
      <c r="Z80" s="73"/>
      <c r="AA80" s="84"/>
      <c r="AB80" s="85">
        <f t="shared" si="8"/>
        <v>0</v>
      </c>
      <c r="AC80" s="55">
        <v>141</v>
      </c>
      <c r="AD80" s="49">
        <v>34</v>
      </c>
    </row>
    <row r="81" spans="1:30" ht="20.25" customHeight="1">
      <c r="A81" s="73">
        <v>76</v>
      </c>
      <c r="B81" s="73">
        <v>21</v>
      </c>
      <c r="C81" s="261" t="s">
        <v>716</v>
      </c>
      <c r="D81" s="116" t="s">
        <v>717</v>
      </c>
      <c r="E81" s="87" t="s">
        <v>28</v>
      </c>
      <c r="F81" s="214" t="s">
        <v>361</v>
      </c>
      <c r="G81" s="77">
        <f t="shared" si="9"/>
        <v>8</v>
      </c>
      <c r="H81" s="78">
        <f t="shared" si="6"/>
        <v>98</v>
      </c>
      <c r="I81" s="79"/>
      <c r="J81" s="80" t="s">
        <v>10</v>
      </c>
      <c r="K81" s="81" t="s">
        <v>12</v>
      </c>
      <c r="L81" s="81" t="s">
        <v>36</v>
      </c>
      <c r="M81" s="81" t="s">
        <v>34</v>
      </c>
      <c r="N81" s="81" t="s">
        <v>34</v>
      </c>
      <c r="O81" s="81" t="s">
        <v>12</v>
      </c>
      <c r="P81" s="81" t="s">
        <v>12</v>
      </c>
      <c r="Q81" s="81" t="s">
        <v>12</v>
      </c>
      <c r="R81" s="81" t="s">
        <v>35</v>
      </c>
      <c r="S81" s="81" t="s">
        <v>10</v>
      </c>
      <c r="T81" s="81" t="s">
        <v>12</v>
      </c>
      <c r="U81" s="81" t="s">
        <v>34</v>
      </c>
      <c r="V81" s="81" t="s">
        <v>12</v>
      </c>
      <c r="W81" s="82">
        <f t="shared" si="7"/>
        <v>8</v>
      </c>
      <c r="X81" s="83" t="s">
        <v>34</v>
      </c>
      <c r="Y81" s="84">
        <v>98</v>
      </c>
      <c r="Z81" s="73"/>
      <c r="AA81" s="84"/>
      <c r="AB81" s="85">
        <f t="shared" si="8"/>
        <v>0</v>
      </c>
      <c r="AC81" s="55">
        <v>150</v>
      </c>
      <c r="AD81" s="49">
        <v>38</v>
      </c>
    </row>
    <row r="82" spans="1:29" ht="20.25" customHeight="1">
      <c r="A82" s="73">
        <v>77</v>
      </c>
      <c r="B82" s="73"/>
      <c r="C82" s="261" t="s">
        <v>474</v>
      </c>
      <c r="D82" s="116" t="s">
        <v>475</v>
      </c>
      <c r="E82" s="87" t="s">
        <v>396</v>
      </c>
      <c r="F82" s="213"/>
      <c r="G82" s="77">
        <f t="shared" si="9"/>
        <v>7</v>
      </c>
      <c r="H82" s="78">
        <f t="shared" si="6"/>
        <v>8</v>
      </c>
      <c r="I82" s="79"/>
      <c r="J82" s="80" t="s">
        <v>13</v>
      </c>
      <c r="K82" s="81" t="s">
        <v>373</v>
      </c>
      <c r="L82" s="81" t="s">
        <v>373</v>
      </c>
      <c r="M82" s="81" t="s">
        <v>375</v>
      </c>
      <c r="N82" s="81" t="s">
        <v>373</v>
      </c>
      <c r="O82" s="81" t="s">
        <v>372</v>
      </c>
      <c r="P82" s="81" t="s">
        <v>372</v>
      </c>
      <c r="Q82" s="81" t="s">
        <v>373</v>
      </c>
      <c r="R82" s="81" t="s">
        <v>374</v>
      </c>
      <c r="S82" s="81" t="s">
        <v>374</v>
      </c>
      <c r="T82" s="81" t="s">
        <v>373</v>
      </c>
      <c r="U82" s="81" t="s">
        <v>375</v>
      </c>
      <c r="V82" s="81" t="s">
        <v>374</v>
      </c>
      <c r="W82" s="82">
        <f t="shared" si="7"/>
        <v>6</v>
      </c>
      <c r="X82" s="83" t="s">
        <v>370</v>
      </c>
      <c r="Y82" s="84">
        <v>8</v>
      </c>
      <c r="Z82" s="73"/>
      <c r="AA82" s="84"/>
      <c r="AB82" s="85">
        <f t="shared" si="8"/>
        <v>1</v>
      </c>
      <c r="AC82" s="55">
        <v>289</v>
      </c>
    </row>
    <row r="83" spans="1:29" ht="20.25" customHeight="1">
      <c r="A83" s="73">
        <v>78</v>
      </c>
      <c r="B83" s="73"/>
      <c r="C83" s="261" t="s">
        <v>718</v>
      </c>
      <c r="D83" s="116" t="s">
        <v>123</v>
      </c>
      <c r="E83" s="87" t="s">
        <v>719</v>
      </c>
      <c r="F83" s="214"/>
      <c r="G83" s="77">
        <f t="shared" si="9"/>
        <v>7</v>
      </c>
      <c r="H83" s="78">
        <f t="shared" si="6"/>
        <v>12</v>
      </c>
      <c r="I83" s="79"/>
      <c r="J83" s="80" t="s">
        <v>13</v>
      </c>
      <c r="K83" s="81" t="s">
        <v>34</v>
      </c>
      <c r="L83" s="81" t="s">
        <v>34</v>
      </c>
      <c r="M83" s="81" t="s">
        <v>35</v>
      </c>
      <c r="N83" s="81" t="s">
        <v>35</v>
      </c>
      <c r="O83" s="81" t="s">
        <v>13</v>
      </c>
      <c r="P83" s="81" t="s">
        <v>12</v>
      </c>
      <c r="Q83" s="81" t="s">
        <v>35</v>
      </c>
      <c r="R83" s="81" t="s">
        <v>35</v>
      </c>
      <c r="S83" s="81" t="s">
        <v>10</v>
      </c>
      <c r="T83" s="81" t="s">
        <v>35</v>
      </c>
      <c r="U83" s="81" t="s">
        <v>10</v>
      </c>
      <c r="V83" s="81" t="s">
        <v>10</v>
      </c>
      <c r="W83" s="82">
        <f t="shared" si="7"/>
        <v>6</v>
      </c>
      <c r="X83" s="83" t="s">
        <v>36</v>
      </c>
      <c r="Y83" s="84">
        <v>12</v>
      </c>
      <c r="Z83" s="73"/>
      <c r="AA83" s="84"/>
      <c r="AB83" s="85">
        <f t="shared" si="8"/>
        <v>1</v>
      </c>
      <c r="AC83" s="55">
        <v>175</v>
      </c>
    </row>
    <row r="84" spans="1:29" ht="20.25" customHeight="1">
      <c r="A84" s="73">
        <v>79</v>
      </c>
      <c r="B84" s="73">
        <v>22</v>
      </c>
      <c r="C84" s="261" t="s">
        <v>720</v>
      </c>
      <c r="D84" s="116" t="s">
        <v>380</v>
      </c>
      <c r="E84" s="87" t="s">
        <v>381</v>
      </c>
      <c r="F84" s="215" t="s">
        <v>361</v>
      </c>
      <c r="G84" s="77">
        <f t="shared" si="9"/>
        <v>7</v>
      </c>
      <c r="H84" s="78">
        <f t="shared" si="6"/>
        <v>18</v>
      </c>
      <c r="I84" s="79"/>
      <c r="J84" s="80" t="s">
        <v>13</v>
      </c>
      <c r="K84" s="81" t="s">
        <v>373</v>
      </c>
      <c r="L84" s="81" t="s">
        <v>370</v>
      </c>
      <c r="M84" s="81" t="s">
        <v>371</v>
      </c>
      <c r="N84" s="81" t="s">
        <v>372</v>
      </c>
      <c r="O84" s="81" t="s">
        <v>372</v>
      </c>
      <c r="P84" s="81" t="s">
        <v>373</v>
      </c>
      <c r="Q84" s="81" t="s">
        <v>374</v>
      </c>
      <c r="R84" s="81" t="s">
        <v>375</v>
      </c>
      <c r="S84" s="81" t="s">
        <v>373</v>
      </c>
      <c r="T84" s="81" t="s">
        <v>371</v>
      </c>
      <c r="U84" s="81" t="s">
        <v>375</v>
      </c>
      <c r="V84" s="81" t="s">
        <v>374</v>
      </c>
      <c r="W84" s="82">
        <f t="shared" si="7"/>
        <v>6</v>
      </c>
      <c r="X84" s="83" t="s">
        <v>370</v>
      </c>
      <c r="Y84" s="84">
        <v>18</v>
      </c>
      <c r="Z84" s="73"/>
      <c r="AA84" s="84"/>
      <c r="AB84" s="85">
        <f t="shared" si="8"/>
        <v>1</v>
      </c>
      <c r="AC84" s="55">
        <v>266</v>
      </c>
    </row>
    <row r="85" spans="1:29" ht="20.25" customHeight="1">
      <c r="A85" s="73">
        <v>80</v>
      </c>
      <c r="B85" s="73">
        <v>23</v>
      </c>
      <c r="C85" s="261" t="s">
        <v>721</v>
      </c>
      <c r="D85" s="116" t="s">
        <v>722</v>
      </c>
      <c r="E85" s="87" t="s">
        <v>33</v>
      </c>
      <c r="F85" s="201" t="s">
        <v>361</v>
      </c>
      <c r="G85" s="77">
        <f t="shared" si="9"/>
        <v>7</v>
      </c>
      <c r="H85" s="78">
        <f t="shared" si="6"/>
        <v>19</v>
      </c>
      <c r="I85" s="79"/>
      <c r="J85" s="80" t="s">
        <v>10</v>
      </c>
      <c r="K85" s="81" t="s">
        <v>12</v>
      </c>
      <c r="L85" s="81" t="s">
        <v>36</v>
      </c>
      <c r="M85" s="81" t="s">
        <v>36</v>
      </c>
      <c r="N85" s="81" t="s">
        <v>13</v>
      </c>
      <c r="O85" s="81" t="s">
        <v>13</v>
      </c>
      <c r="P85" s="81" t="s">
        <v>12</v>
      </c>
      <c r="Q85" s="81" t="s">
        <v>12</v>
      </c>
      <c r="R85" s="81" t="s">
        <v>13</v>
      </c>
      <c r="S85" s="81" t="s">
        <v>10</v>
      </c>
      <c r="T85" s="81" t="s">
        <v>34</v>
      </c>
      <c r="U85" s="81" t="s">
        <v>34</v>
      </c>
      <c r="V85" s="81" t="s">
        <v>10</v>
      </c>
      <c r="W85" s="82">
        <f t="shared" si="7"/>
        <v>6</v>
      </c>
      <c r="X85" s="83" t="s">
        <v>36</v>
      </c>
      <c r="Y85" s="84">
        <v>19</v>
      </c>
      <c r="Z85" s="73"/>
      <c r="AA85" s="84"/>
      <c r="AB85" s="85">
        <f t="shared" si="8"/>
        <v>1</v>
      </c>
      <c r="AC85" s="55">
        <v>111</v>
      </c>
    </row>
    <row r="86" spans="1:29" ht="20.25" customHeight="1">
      <c r="A86" s="73">
        <v>81</v>
      </c>
      <c r="B86" s="73"/>
      <c r="C86" s="261" t="s">
        <v>476</v>
      </c>
      <c r="D86" s="116" t="s">
        <v>816</v>
      </c>
      <c r="E86" s="87" t="s">
        <v>723</v>
      </c>
      <c r="F86" s="215"/>
      <c r="G86" s="77">
        <f t="shared" si="9"/>
        <v>7</v>
      </c>
      <c r="H86" s="78">
        <f t="shared" si="6"/>
        <v>20</v>
      </c>
      <c r="I86" s="79"/>
      <c r="J86" s="80" t="s">
        <v>13</v>
      </c>
      <c r="K86" s="81" t="s">
        <v>12</v>
      </c>
      <c r="L86" s="81" t="s">
        <v>36</v>
      </c>
      <c r="M86" s="81" t="s">
        <v>35</v>
      </c>
      <c r="N86" s="81" t="s">
        <v>13</v>
      </c>
      <c r="O86" s="81" t="s">
        <v>35</v>
      </c>
      <c r="P86" s="81" t="s">
        <v>12</v>
      </c>
      <c r="Q86" s="81" t="s">
        <v>12</v>
      </c>
      <c r="R86" s="81" t="s">
        <v>34</v>
      </c>
      <c r="S86" s="81" t="s">
        <v>13</v>
      </c>
      <c r="T86" s="81" t="s">
        <v>35</v>
      </c>
      <c r="U86" s="81" t="s">
        <v>13</v>
      </c>
      <c r="V86" s="81" t="s">
        <v>12</v>
      </c>
      <c r="W86" s="82">
        <f t="shared" si="7"/>
        <v>6</v>
      </c>
      <c r="X86" s="83" t="s">
        <v>36</v>
      </c>
      <c r="Y86" s="84">
        <v>20</v>
      </c>
      <c r="Z86" s="73"/>
      <c r="AA86" s="84"/>
      <c r="AB86" s="85">
        <f t="shared" si="8"/>
        <v>1</v>
      </c>
      <c r="AC86" s="55">
        <v>214</v>
      </c>
    </row>
    <row r="87" spans="1:29" ht="20.25" customHeight="1">
      <c r="A87" s="73">
        <v>82</v>
      </c>
      <c r="B87" s="73">
        <v>24</v>
      </c>
      <c r="C87" s="261" t="s">
        <v>724</v>
      </c>
      <c r="D87" s="116" t="s">
        <v>817</v>
      </c>
      <c r="E87" s="87" t="s">
        <v>28</v>
      </c>
      <c r="F87" s="214" t="s">
        <v>361</v>
      </c>
      <c r="G87" s="77">
        <f t="shared" si="9"/>
        <v>7</v>
      </c>
      <c r="H87" s="78">
        <f t="shared" si="6"/>
        <v>35</v>
      </c>
      <c r="I87" s="79"/>
      <c r="J87" s="80" t="s">
        <v>13</v>
      </c>
      <c r="K87" s="81" t="s">
        <v>35</v>
      </c>
      <c r="L87" s="81" t="s">
        <v>34</v>
      </c>
      <c r="M87" s="81" t="s">
        <v>35</v>
      </c>
      <c r="N87" s="81" t="s">
        <v>13</v>
      </c>
      <c r="O87" s="81" t="s">
        <v>13</v>
      </c>
      <c r="P87" s="81" t="s">
        <v>12</v>
      </c>
      <c r="Q87" s="81" t="s">
        <v>12</v>
      </c>
      <c r="R87" s="81" t="s">
        <v>12</v>
      </c>
      <c r="S87" s="81" t="s">
        <v>12</v>
      </c>
      <c r="T87" s="81" t="s">
        <v>35</v>
      </c>
      <c r="U87" s="81" t="s">
        <v>35</v>
      </c>
      <c r="V87" s="81" t="s">
        <v>10</v>
      </c>
      <c r="W87" s="82">
        <f t="shared" si="7"/>
        <v>6</v>
      </c>
      <c r="X87" s="83" t="s">
        <v>36</v>
      </c>
      <c r="Y87" s="84">
        <v>35</v>
      </c>
      <c r="Z87" s="73"/>
      <c r="AA87" s="84"/>
      <c r="AB87" s="85">
        <f t="shared" si="8"/>
        <v>1</v>
      </c>
      <c r="AC87" s="55">
        <v>243</v>
      </c>
    </row>
    <row r="88" spans="1:30" ht="20.25" customHeight="1">
      <c r="A88" s="73">
        <v>83</v>
      </c>
      <c r="B88" s="73"/>
      <c r="C88" s="261" t="s">
        <v>477</v>
      </c>
      <c r="D88" s="116" t="s">
        <v>186</v>
      </c>
      <c r="E88" s="87" t="s">
        <v>707</v>
      </c>
      <c r="F88" s="216"/>
      <c r="G88" s="77">
        <f t="shared" si="9"/>
        <v>7</v>
      </c>
      <c r="H88" s="78">
        <f t="shared" si="6"/>
        <v>65</v>
      </c>
      <c r="I88" s="79"/>
      <c r="J88" s="80" t="s">
        <v>13</v>
      </c>
      <c r="K88" s="81" t="s">
        <v>12</v>
      </c>
      <c r="L88" s="81" t="s">
        <v>34</v>
      </c>
      <c r="M88" s="81" t="s">
        <v>34</v>
      </c>
      <c r="N88" s="81" t="s">
        <v>13</v>
      </c>
      <c r="O88" s="81" t="s">
        <v>13</v>
      </c>
      <c r="P88" s="81" t="s">
        <v>12</v>
      </c>
      <c r="Q88" s="81" t="s">
        <v>13</v>
      </c>
      <c r="R88" s="81" t="s">
        <v>12</v>
      </c>
      <c r="S88" s="81" t="s">
        <v>10</v>
      </c>
      <c r="T88" s="81" t="s">
        <v>35</v>
      </c>
      <c r="U88" s="81" t="s">
        <v>34</v>
      </c>
      <c r="V88" s="81" t="s">
        <v>10</v>
      </c>
      <c r="W88" s="82">
        <f t="shared" si="7"/>
        <v>7</v>
      </c>
      <c r="X88" s="83" t="s">
        <v>12</v>
      </c>
      <c r="Y88" s="84">
        <v>65</v>
      </c>
      <c r="Z88" s="73"/>
      <c r="AA88" s="84"/>
      <c r="AB88" s="85">
        <f t="shared" si="8"/>
        <v>0</v>
      </c>
      <c r="AC88" s="55">
        <v>118</v>
      </c>
      <c r="AD88" s="49">
        <v>5</v>
      </c>
    </row>
    <row r="89" spans="1:30" ht="20.25" customHeight="1">
      <c r="A89" s="73">
        <v>84</v>
      </c>
      <c r="B89" s="73"/>
      <c r="C89" s="261" t="s">
        <v>478</v>
      </c>
      <c r="D89" s="116" t="s">
        <v>137</v>
      </c>
      <c r="E89" s="87" t="s">
        <v>725</v>
      </c>
      <c r="F89" s="215"/>
      <c r="G89" s="77">
        <f t="shared" si="9"/>
        <v>7</v>
      </c>
      <c r="H89" s="78">
        <f t="shared" si="6"/>
        <v>67</v>
      </c>
      <c r="I89" s="79"/>
      <c r="J89" s="80" t="s">
        <v>36</v>
      </c>
      <c r="K89" s="81" t="s">
        <v>12</v>
      </c>
      <c r="L89" s="81" t="s">
        <v>36</v>
      </c>
      <c r="M89" s="81" t="s">
        <v>35</v>
      </c>
      <c r="N89" s="81" t="s">
        <v>34</v>
      </c>
      <c r="O89" s="81" t="s">
        <v>13</v>
      </c>
      <c r="P89" s="81" t="s">
        <v>12</v>
      </c>
      <c r="Q89" s="81" t="s">
        <v>12</v>
      </c>
      <c r="R89" s="81" t="s">
        <v>36</v>
      </c>
      <c r="S89" s="81" t="s">
        <v>12</v>
      </c>
      <c r="T89" s="81" t="s">
        <v>35</v>
      </c>
      <c r="U89" s="81" t="s">
        <v>34</v>
      </c>
      <c r="V89" s="81" t="s">
        <v>10</v>
      </c>
      <c r="W89" s="82">
        <f t="shared" si="7"/>
        <v>7</v>
      </c>
      <c r="X89" s="83" t="s">
        <v>34</v>
      </c>
      <c r="Y89" s="84">
        <v>67</v>
      </c>
      <c r="Z89" s="73"/>
      <c r="AA89" s="84"/>
      <c r="AB89" s="85">
        <f t="shared" si="8"/>
        <v>0</v>
      </c>
      <c r="AC89" s="55">
        <v>230</v>
      </c>
      <c r="AD89" s="49">
        <v>7</v>
      </c>
    </row>
    <row r="90" spans="1:30" ht="20.25" customHeight="1">
      <c r="A90" s="73">
        <v>85</v>
      </c>
      <c r="B90" s="73"/>
      <c r="C90" s="261" t="s">
        <v>479</v>
      </c>
      <c r="D90" s="116" t="s">
        <v>726</v>
      </c>
      <c r="E90" s="87" t="s">
        <v>727</v>
      </c>
      <c r="F90" s="216"/>
      <c r="G90" s="77">
        <f t="shared" si="9"/>
        <v>7</v>
      </c>
      <c r="H90" s="78">
        <f t="shared" si="6"/>
        <v>68</v>
      </c>
      <c r="I90" s="79"/>
      <c r="J90" s="80" t="s">
        <v>363</v>
      </c>
      <c r="K90" s="81" t="s">
        <v>366</v>
      </c>
      <c r="L90" s="81" t="s">
        <v>362</v>
      </c>
      <c r="M90" s="81" t="s">
        <v>364</v>
      </c>
      <c r="N90" s="81" t="s">
        <v>362</v>
      </c>
      <c r="O90" s="81" t="s">
        <v>365</v>
      </c>
      <c r="P90" s="81" t="s">
        <v>366</v>
      </c>
      <c r="Q90" s="81" t="s">
        <v>366</v>
      </c>
      <c r="R90" s="81" t="s">
        <v>362</v>
      </c>
      <c r="S90" s="81" t="s">
        <v>363</v>
      </c>
      <c r="T90" s="81" t="s">
        <v>364</v>
      </c>
      <c r="U90" s="81" t="s">
        <v>365</v>
      </c>
      <c r="V90" s="81" t="s">
        <v>363</v>
      </c>
      <c r="W90" s="82">
        <f t="shared" si="7"/>
        <v>7</v>
      </c>
      <c r="X90" s="83" t="s">
        <v>13</v>
      </c>
      <c r="Y90" s="84">
        <v>68</v>
      </c>
      <c r="Z90" s="73"/>
      <c r="AA90" s="84"/>
      <c r="AB90" s="85">
        <f t="shared" si="8"/>
        <v>0</v>
      </c>
      <c r="AC90" s="55">
        <v>245</v>
      </c>
      <c r="AD90" s="49">
        <v>8</v>
      </c>
    </row>
    <row r="91" spans="1:30" ht="20.25" customHeight="1">
      <c r="A91" s="73">
        <v>86</v>
      </c>
      <c r="B91" s="73"/>
      <c r="C91" s="261" t="s">
        <v>480</v>
      </c>
      <c r="D91" s="116" t="s">
        <v>202</v>
      </c>
      <c r="E91" s="87" t="s">
        <v>655</v>
      </c>
      <c r="F91" s="217"/>
      <c r="G91" s="77">
        <f t="shared" si="9"/>
        <v>7</v>
      </c>
      <c r="H91" s="78">
        <f t="shared" si="6"/>
        <v>71</v>
      </c>
      <c r="I91" s="79"/>
      <c r="J91" s="80" t="s">
        <v>13</v>
      </c>
      <c r="K91" s="81" t="s">
        <v>369</v>
      </c>
      <c r="L91" s="81" t="s">
        <v>34</v>
      </c>
      <c r="M91" s="81" t="s">
        <v>34</v>
      </c>
      <c r="N91" s="81" t="s">
        <v>34</v>
      </c>
      <c r="O91" s="81" t="s">
        <v>13</v>
      </c>
      <c r="P91" s="81" t="s">
        <v>12</v>
      </c>
      <c r="Q91" s="81" t="s">
        <v>12</v>
      </c>
      <c r="R91" s="81" t="s">
        <v>34</v>
      </c>
      <c r="S91" s="81" t="s">
        <v>10</v>
      </c>
      <c r="T91" s="81" t="s">
        <v>12</v>
      </c>
      <c r="U91" s="81" t="s">
        <v>34</v>
      </c>
      <c r="V91" s="81" t="s">
        <v>10</v>
      </c>
      <c r="W91" s="82">
        <f t="shared" si="7"/>
        <v>7</v>
      </c>
      <c r="X91" s="83" t="s">
        <v>34</v>
      </c>
      <c r="Y91" s="84">
        <v>71</v>
      </c>
      <c r="Z91" s="73"/>
      <c r="AA91" s="84"/>
      <c r="AB91" s="85">
        <f t="shared" si="8"/>
        <v>0</v>
      </c>
      <c r="AC91" s="55">
        <v>213</v>
      </c>
      <c r="AD91" s="49">
        <v>11</v>
      </c>
    </row>
    <row r="92" spans="1:30" ht="20.25" customHeight="1">
      <c r="A92" s="73">
        <v>87</v>
      </c>
      <c r="B92" s="73"/>
      <c r="C92" s="261" t="s">
        <v>728</v>
      </c>
      <c r="D92" s="116" t="s">
        <v>184</v>
      </c>
      <c r="E92" s="87" t="s">
        <v>729</v>
      </c>
      <c r="F92" s="216"/>
      <c r="G92" s="77">
        <f t="shared" si="9"/>
        <v>7</v>
      </c>
      <c r="H92" s="78">
        <f t="shared" si="6"/>
        <v>72</v>
      </c>
      <c r="I92" s="79"/>
      <c r="J92" s="80" t="s">
        <v>13</v>
      </c>
      <c r="K92" s="81" t="s">
        <v>10</v>
      </c>
      <c r="L92" s="81" t="s">
        <v>12</v>
      </c>
      <c r="M92" s="81" t="s">
        <v>35</v>
      </c>
      <c r="N92" s="81" t="s">
        <v>13</v>
      </c>
      <c r="O92" s="81" t="s">
        <v>34</v>
      </c>
      <c r="P92" s="81" t="s">
        <v>12</v>
      </c>
      <c r="Q92" s="81" t="s">
        <v>10</v>
      </c>
      <c r="R92" s="81" t="s">
        <v>35</v>
      </c>
      <c r="S92" s="81" t="s">
        <v>10</v>
      </c>
      <c r="T92" s="81" t="s">
        <v>35</v>
      </c>
      <c r="U92" s="81" t="s">
        <v>34</v>
      </c>
      <c r="V92" s="81" t="s">
        <v>10</v>
      </c>
      <c r="W92" s="82">
        <f t="shared" si="7"/>
        <v>7</v>
      </c>
      <c r="X92" s="83" t="s">
        <v>13</v>
      </c>
      <c r="Y92" s="84">
        <v>72</v>
      </c>
      <c r="Z92" s="73"/>
      <c r="AA92" s="84"/>
      <c r="AB92" s="85">
        <f t="shared" si="8"/>
        <v>0</v>
      </c>
      <c r="AC92" s="55">
        <v>196</v>
      </c>
      <c r="AD92" s="49">
        <v>12</v>
      </c>
    </row>
    <row r="93" spans="1:30" ht="20.25" customHeight="1">
      <c r="A93" s="73">
        <v>88</v>
      </c>
      <c r="B93" s="73"/>
      <c r="C93" s="261" t="s">
        <v>481</v>
      </c>
      <c r="D93" s="116" t="s">
        <v>134</v>
      </c>
      <c r="E93" s="87" t="s">
        <v>730</v>
      </c>
      <c r="F93" s="215"/>
      <c r="G93" s="77">
        <f t="shared" si="9"/>
        <v>7</v>
      </c>
      <c r="H93" s="78">
        <f t="shared" si="6"/>
        <v>74</v>
      </c>
      <c r="I93" s="79"/>
      <c r="J93" s="80" t="s">
        <v>13</v>
      </c>
      <c r="K93" s="81" t="s">
        <v>10</v>
      </c>
      <c r="L93" s="81" t="s">
        <v>34</v>
      </c>
      <c r="M93" s="81" t="s">
        <v>35</v>
      </c>
      <c r="N93" s="81" t="s">
        <v>34</v>
      </c>
      <c r="O93" s="81" t="s">
        <v>34</v>
      </c>
      <c r="P93" s="81" t="s">
        <v>12</v>
      </c>
      <c r="Q93" s="81" t="s">
        <v>12</v>
      </c>
      <c r="R93" s="81" t="s">
        <v>36</v>
      </c>
      <c r="S93" s="81" t="s">
        <v>35</v>
      </c>
      <c r="T93" s="81" t="s">
        <v>35</v>
      </c>
      <c r="U93" s="81" t="s">
        <v>34</v>
      </c>
      <c r="V93" s="81" t="s">
        <v>10</v>
      </c>
      <c r="W93" s="82">
        <f t="shared" si="7"/>
        <v>7</v>
      </c>
      <c r="X93" s="83" t="s">
        <v>34</v>
      </c>
      <c r="Y93" s="84">
        <v>74</v>
      </c>
      <c r="Z93" s="73"/>
      <c r="AA93" s="84"/>
      <c r="AB93" s="85">
        <f t="shared" si="8"/>
        <v>0</v>
      </c>
      <c r="AC93" s="55">
        <v>157</v>
      </c>
      <c r="AD93" s="49">
        <v>14</v>
      </c>
    </row>
    <row r="94" spans="1:30" ht="20.25" customHeight="1">
      <c r="A94" s="73">
        <v>89</v>
      </c>
      <c r="B94" s="73">
        <v>25</v>
      </c>
      <c r="C94" s="261" t="s">
        <v>731</v>
      </c>
      <c r="D94" s="116" t="s">
        <v>732</v>
      </c>
      <c r="E94" s="87" t="s">
        <v>381</v>
      </c>
      <c r="F94" s="214" t="s">
        <v>361</v>
      </c>
      <c r="G94" s="77">
        <f t="shared" si="9"/>
        <v>7</v>
      </c>
      <c r="H94" s="78">
        <f t="shared" si="6"/>
        <v>75</v>
      </c>
      <c r="I94" s="79"/>
      <c r="J94" s="80" t="s">
        <v>13</v>
      </c>
      <c r="K94" s="81" t="s">
        <v>12</v>
      </c>
      <c r="L94" s="81" t="s">
        <v>36</v>
      </c>
      <c r="M94" s="81" t="s">
        <v>34</v>
      </c>
      <c r="N94" s="81" t="s">
        <v>369</v>
      </c>
      <c r="O94" s="81" t="s">
        <v>34</v>
      </c>
      <c r="P94" s="81" t="s">
        <v>13</v>
      </c>
      <c r="Q94" s="81" t="s">
        <v>12</v>
      </c>
      <c r="R94" s="81" t="s">
        <v>34</v>
      </c>
      <c r="S94" s="81" t="s">
        <v>10</v>
      </c>
      <c r="T94" s="81" t="s">
        <v>12</v>
      </c>
      <c r="U94" s="81" t="s">
        <v>34</v>
      </c>
      <c r="V94" s="81" t="s">
        <v>12</v>
      </c>
      <c r="W94" s="82">
        <f t="shared" si="7"/>
        <v>7</v>
      </c>
      <c r="X94" s="83" t="s">
        <v>34</v>
      </c>
      <c r="Y94" s="84">
        <v>75</v>
      </c>
      <c r="Z94" s="73"/>
      <c r="AA94" s="84"/>
      <c r="AB94" s="85">
        <f t="shared" si="8"/>
        <v>0</v>
      </c>
      <c r="AC94" s="55">
        <v>126</v>
      </c>
      <c r="AD94" s="49">
        <v>15</v>
      </c>
    </row>
    <row r="95" spans="1:30" ht="20.25" customHeight="1">
      <c r="A95" s="73">
        <v>90</v>
      </c>
      <c r="B95" s="73">
        <v>26</v>
      </c>
      <c r="C95" s="261" t="s">
        <v>733</v>
      </c>
      <c r="D95" s="116" t="s">
        <v>734</v>
      </c>
      <c r="E95" s="87" t="s">
        <v>30</v>
      </c>
      <c r="F95" s="201" t="s">
        <v>361</v>
      </c>
      <c r="G95" s="77">
        <f t="shared" si="9"/>
        <v>7</v>
      </c>
      <c r="H95" s="78">
        <f t="shared" si="6"/>
        <v>75</v>
      </c>
      <c r="I95" s="79"/>
      <c r="J95" s="80" t="s">
        <v>368</v>
      </c>
      <c r="K95" s="81" t="s">
        <v>366</v>
      </c>
      <c r="L95" s="81" t="s">
        <v>365</v>
      </c>
      <c r="M95" s="81" t="s">
        <v>365</v>
      </c>
      <c r="N95" s="81" t="s">
        <v>364</v>
      </c>
      <c r="O95" s="81" t="s">
        <v>365</v>
      </c>
      <c r="P95" s="81" t="s">
        <v>364</v>
      </c>
      <c r="Q95" s="81" t="s">
        <v>366</v>
      </c>
      <c r="R95" s="81" t="s">
        <v>365</v>
      </c>
      <c r="S95" s="81" t="s">
        <v>363</v>
      </c>
      <c r="T95" s="81" t="s">
        <v>364</v>
      </c>
      <c r="U95" s="81" t="s">
        <v>365</v>
      </c>
      <c r="V95" s="81" t="s">
        <v>363</v>
      </c>
      <c r="W95" s="82">
        <f t="shared" si="7"/>
        <v>7</v>
      </c>
      <c r="X95" s="83" t="s">
        <v>34</v>
      </c>
      <c r="Y95" s="84">
        <v>75</v>
      </c>
      <c r="Z95" s="73"/>
      <c r="AA95" s="84"/>
      <c r="AB95" s="85">
        <f t="shared" si="8"/>
        <v>0</v>
      </c>
      <c r="AC95" s="55">
        <v>218</v>
      </c>
      <c r="AD95" s="49">
        <v>15</v>
      </c>
    </row>
    <row r="96" spans="1:30" ht="20.25" customHeight="1">
      <c r="A96" s="73">
        <v>91</v>
      </c>
      <c r="B96" s="73"/>
      <c r="C96" s="261" t="s">
        <v>482</v>
      </c>
      <c r="D96" s="116" t="s">
        <v>818</v>
      </c>
      <c r="E96" s="87" t="s">
        <v>379</v>
      </c>
      <c r="F96" s="210"/>
      <c r="G96" s="77">
        <f t="shared" si="9"/>
        <v>7</v>
      </c>
      <c r="H96" s="78">
        <f t="shared" si="6"/>
        <v>75</v>
      </c>
      <c r="I96" s="79"/>
      <c r="J96" s="80" t="s">
        <v>13</v>
      </c>
      <c r="K96" s="81" t="s">
        <v>373</v>
      </c>
      <c r="L96" s="81" t="s">
        <v>370</v>
      </c>
      <c r="M96" s="81" t="s">
        <v>371</v>
      </c>
      <c r="N96" s="81" t="s">
        <v>375</v>
      </c>
      <c r="O96" s="81" t="s">
        <v>375</v>
      </c>
      <c r="P96" s="81" t="s">
        <v>372</v>
      </c>
      <c r="Q96" s="81" t="s">
        <v>373</v>
      </c>
      <c r="R96" s="81" t="s">
        <v>372</v>
      </c>
      <c r="S96" s="81" t="s">
        <v>374</v>
      </c>
      <c r="T96" s="81" t="s">
        <v>375</v>
      </c>
      <c r="U96" s="81" t="s">
        <v>375</v>
      </c>
      <c r="V96" s="81" t="s">
        <v>373</v>
      </c>
      <c r="W96" s="82">
        <f t="shared" si="7"/>
        <v>7</v>
      </c>
      <c r="X96" s="83" t="s">
        <v>375</v>
      </c>
      <c r="Y96" s="84">
        <v>75</v>
      </c>
      <c r="Z96" s="73"/>
      <c r="AA96" s="84"/>
      <c r="AB96" s="85">
        <f t="shared" si="8"/>
        <v>0</v>
      </c>
      <c r="AC96" s="55">
        <v>265</v>
      </c>
      <c r="AD96" s="49">
        <v>15</v>
      </c>
    </row>
    <row r="97" spans="1:30" ht="20.25" customHeight="1">
      <c r="A97" s="73">
        <v>92</v>
      </c>
      <c r="B97" s="73"/>
      <c r="C97" s="261" t="s">
        <v>735</v>
      </c>
      <c r="D97" s="116" t="s">
        <v>208</v>
      </c>
      <c r="E97" s="87" t="s">
        <v>699</v>
      </c>
      <c r="F97" s="211"/>
      <c r="G97" s="77">
        <f t="shared" si="9"/>
        <v>7</v>
      </c>
      <c r="H97" s="78">
        <f t="shared" si="6"/>
        <v>80</v>
      </c>
      <c r="I97" s="79"/>
      <c r="J97" s="80" t="s">
        <v>13</v>
      </c>
      <c r="K97" s="81" t="s">
        <v>373</v>
      </c>
      <c r="L97" s="81" t="s">
        <v>375</v>
      </c>
      <c r="M97" s="81" t="s">
        <v>371</v>
      </c>
      <c r="N97" s="81" t="s">
        <v>375</v>
      </c>
      <c r="O97" s="81" t="s">
        <v>372</v>
      </c>
      <c r="P97" s="81" t="s">
        <v>373</v>
      </c>
      <c r="Q97" s="81" t="s">
        <v>373</v>
      </c>
      <c r="R97" s="81" t="s">
        <v>374</v>
      </c>
      <c r="S97" s="81" t="s">
        <v>374</v>
      </c>
      <c r="T97" s="81" t="s">
        <v>373</v>
      </c>
      <c r="U97" s="81" t="s">
        <v>375</v>
      </c>
      <c r="V97" s="81" t="s">
        <v>374</v>
      </c>
      <c r="W97" s="82">
        <f t="shared" si="7"/>
        <v>7</v>
      </c>
      <c r="X97" s="83" t="s">
        <v>375</v>
      </c>
      <c r="Y97" s="84">
        <v>80</v>
      </c>
      <c r="Z97" s="73"/>
      <c r="AA97" s="84"/>
      <c r="AB97" s="85">
        <f t="shared" si="8"/>
        <v>0</v>
      </c>
      <c r="AC97" s="55">
        <v>174</v>
      </c>
      <c r="AD97" s="49">
        <v>20</v>
      </c>
    </row>
    <row r="98" spans="1:30" ht="20.25" customHeight="1">
      <c r="A98" s="73">
        <v>93</v>
      </c>
      <c r="B98" s="73"/>
      <c r="C98" s="261" t="s">
        <v>736</v>
      </c>
      <c r="D98" s="116" t="s">
        <v>198</v>
      </c>
      <c r="E98" s="87" t="s">
        <v>737</v>
      </c>
      <c r="F98" s="211"/>
      <c r="G98" s="77">
        <f t="shared" si="9"/>
        <v>7</v>
      </c>
      <c r="H98" s="78">
        <f t="shared" si="6"/>
        <v>81</v>
      </c>
      <c r="I98" s="79"/>
      <c r="J98" s="80" t="s">
        <v>13</v>
      </c>
      <c r="K98" s="81" t="s">
        <v>373</v>
      </c>
      <c r="L98" s="81" t="s">
        <v>375</v>
      </c>
      <c r="M98" s="81" t="s">
        <v>371</v>
      </c>
      <c r="N98" s="81" t="s">
        <v>372</v>
      </c>
      <c r="O98" s="81" t="s">
        <v>372</v>
      </c>
      <c r="P98" s="81" t="s">
        <v>373</v>
      </c>
      <c r="Q98" s="81" t="s">
        <v>373</v>
      </c>
      <c r="R98" s="81" t="s">
        <v>371</v>
      </c>
      <c r="S98" s="81" t="s">
        <v>374</v>
      </c>
      <c r="T98" s="81" t="s">
        <v>373</v>
      </c>
      <c r="U98" s="81" t="s">
        <v>375</v>
      </c>
      <c r="V98" s="81" t="s">
        <v>374</v>
      </c>
      <c r="W98" s="82">
        <f t="shared" si="7"/>
        <v>7</v>
      </c>
      <c r="X98" s="83" t="s">
        <v>373</v>
      </c>
      <c r="Y98" s="84">
        <v>81</v>
      </c>
      <c r="Z98" s="73"/>
      <c r="AA98" s="84"/>
      <c r="AB98" s="85">
        <f t="shared" si="8"/>
        <v>0</v>
      </c>
      <c r="AC98" s="55">
        <v>233</v>
      </c>
      <c r="AD98" s="49">
        <v>21</v>
      </c>
    </row>
    <row r="99" spans="1:30" ht="20.25" customHeight="1">
      <c r="A99" s="73">
        <v>94</v>
      </c>
      <c r="B99" s="73">
        <v>27</v>
      </c>
      <c r="C99" s="261" t="s">
        <v>738</v>
      </c>
      <c r="D99" s="116" t="s">
        <v>214</v>
      </c>
      <c r="E99" s="87" t="s">
        <v>653</v>
      </c>
      <c r="F99" s="201" t="s">
        <v>361</v>
      </c>
      <c r="G99" s="77">
        <f t="shared" si="9"/>
        <v>7</v>
      </c>
      <c r="H99" s="78">
        <f t="shared" si="6"/>
        <v>81</v>
      </c>
      <c r="I99" s="79"/>
      <c r="J99" s="80" t="s">
        <v>13</v>
      </c>
      <c r="K99" s="81" t="s">
        <v>12</v>
      </c>
      <c r="L99" s="81" t="s">
        <v>36</v>
      </c>
      <c r="M99" s="81" t="s">
        <v>35</v>
      </c>
      <c r="N99" s="81" t="s">
        <v>34</v>
      </c>
      <c r="O99" s="81" t="s">
        <v>13</v>
      </c>
      <c r="P99" s="81" t="s">
        <v>12</v>
      </c>
      <c r="Q99" s="81" t="s">
        <v>12</v>
      </c>
      <c r="R99" s="81" t="s">
        <v>13</v>
      </c>
      <c r="S99" s="81" t="s">
        <v>35</v>
      </c>
      <c r="T99" s="81" t="s">
        <v>34</v>
      </c>
      <c r="U99" s="81" t="s">
        <v>35</v>
      </c>
      <c r="V99" s="81" t="s">
        <v>12</v>
      </c>
      <c r="W99" s="82">
        <f t="shared" si="7"/>
        <v>7</v>
      </c>
      <c r="X99" s="83" t="s">
        <v>13</v>
      </c>
      <c r="Y99" s="84">
        <v>81</v>
      </c>
      <c r="Z99" s="73"/>
      <c r="AA99" s="84"/>
      <c r="AB99" s="85">
        <f t="shared" si="8"/>
        <v>0</v>
      </c>
      <c r="AC99" s="55">
        <v>209</v>
      </c>
      <c r="AD99" s="49">
        <v>21</v>
      </c>
    </row>
    <row r="100" spans="1:30" ht="20.25" customHeight="1">
      <c r="A100" s="73">
        <v>95</v>
      </c>
      <c r="B100" s="73"/>
      <c r="C100" s="261" t="s">
        <v>483</v>
      </c>
      <c r="D100" s="116" t="s">
        <v>819</v>
      </c>
      <c r="E100" s="87" t="s">
        <v>682</v>
      </c>
      <c r="F100" s="210"/>
      <c r="G100" s="77">
        <f t="shared" si="9"/>
        <v>7</v>
      </c>
      <c r="H100" s="78">
        <f t="shared" si="6"/>
        <v>84</v>
      </c>
      <c r="I100" s="79"/>
      <c r="J100" s="80" t="s">
        <v>13</v>
      </c>
      <c r="K100" s="81" t="s">
        <v>12</v>
      </c>
      <c r="L100" s="81" t="s">
        <v>36</v>
      </c>
      <c r="M100" s="81" t="s">
        <v>34</v>
      </c>
      <c r="N100" s="81" t="s">
        <v>34</v>
      </c>
      <c r="O100" s="81" t="s">
        <v>34</v>
      </c>
      <c r="P100" s="81" t="s">
        <v>12</v>
      </c>
      <c r="Q100" s="81" t="s">
        <v>13</v>
      </c>
      <c r="R100" s="81" t="s">
        <v>36</v>
      </c>
      <c r="S100" s="81" t="s">
        <v>13</v>
      </c>
      <c r="T100" s="81" t="s">
        <v>34</v>
      </c>
      <c r="U100" s="81" t="s">
        <v>34</v>
      </c>
      <c r="V100" s="81" t="s">
        <v>12</v>
      </c>
      <c r="W100" s="82">
        <f t="shared" si="7"/>
        <v>7</v>
      </c>
      <c r="X100" s="83" t="s">
        <v>34</v>
      </c>
      <c r="Y100" s="84">
        <v>84</v>
      </c>
      <c r="Z100" s="73"/>
      <c r="AA100" s="84"/>
      <c r="AB100" s="85">
        <f t="shared" si="8"/>
        <v>0</v>
      </c>
      <c r="AC100" s="55">
        <v>131</v>
      </c>
      <c r="AD100" s="49">
        <v>24</v>
      </c>
    </row>
    <row r="101" spans="1:30" ht="20.25" customHeight="1">
      <c r="A101" s="73">
        <v>96</v>
      </c>
      <c r="B101" s="73"/>
      <c r="C101" s="261" t="s">
        <v>484</v>
      </c>
      <c r="D101" s="116" t="s">
        <v>115</v>
      </c>
      <c r="E101" s="87" t="s">
        <v>682</v>
      </c>
      <c r="F101" s="200"/>
      <c r="G101" s="77">
        <f t="shared" si="9"/>
        <v>7</v>
      </c>
      <c r="H101" s="78">
        <f t="shared" si="6"/>
        <v>85</v>
      </c>
      <c r="I101" s="79"/>
      <c r="J101" s="80" t="s">
        <v>13</v>
      </c>
      <c r="K101" s="81" t="s">
        <v>12</v>
      </c>
      <c r="L101" s="81" t="s">
        <v>36</v>
      </c>
      <c r="M101" s="81" t="s">
        <v>35</v>
      </c>
      <c r="N101" s="81" t="s">
        <v>13</v>
      </c>
      <c r="O101" s="81" t="s">
        <v>35</v>
      </c>
      <c r="P101" s="81" t="s">
        <v>12</v>
      </c>
      <c r="Q101" s="81" t="s">
        <v>35</v>
      </c>
      <c r="R101" s="81" t="s">
        <v>13</v>
      </c>
      <c r="S101" s="81" t="s">
        <v>10</v>
      </c>
      <c r="T101" s="81" t="s">
        <v>12</v>
      </c>
      <c r="U101" s="81" t="s">
        <v>35</v>
      </c>
      <c r="V101" s="81" t="s">
        <v>10</v>
      </c>
      <c r="W101" s="82">
        <f t="shared" si="7"/>
        <v>7</v>
      </c>
      <c r="X101" s="83" t="s">
        <v>34</v>
      </c>
      <c r="Y101" s="84">
        <v>85</v>
      </c>
      <c r="Z101" s="73"/>
      <c r="AA101" s="84"/>
      <c r="AB101" s="85">
        <f t="shared" si="8"/>
        <v>0</v>
      </c>
      <c r="AC101" s="55">
        <v>138</v>
      </c>
      <c r="AD101" s="49">
        <v>25</v>
      </c>
    </row>
    <row r="102" spans="1:30" ht="20.25" customHeight="1">
      <c r="A102" s="73">
        <v>97</v>
      </c>
      <c r="B102" s="73"/>
      <c r="C102" s="261" t="s">
        <v>485</v>
      </c>
      <c r="D102" s="116" t="s">
        <v>188</v>
      </c>
      <c r="E102" s="87" t="s">
        <v>739</v>
      </c>
      <c r="F102" s="211"/>
      <c r="G102" s="77">
        <f t="shared" si="9"/>
        <v>7</v>
      </c>
      <c r="H102" s="78">
        <f t="shared" si="6"/>
        <v>85</v>
      </c>
      <c r="I102" s="79"/>
      <c r="J102" s="80" t="s">
        <v>13</v>
      </c>
      <c r="K102" s="81" t="s">
        <v>12</v>
      </c>
      <c r="L102" s="81" t="s">
        <v>12</v>
      </c>
      <c r="M102" s="81" t="s">
        <v>35</v>
      </c>
      <c r="N102" s="81" t="s">
        <v>34</v>
      </c>
      <c r="O102" s="81" t="s">
        <v>13</v>
      </c>
      <c r="P102" s="81" t="s">
        <v>12</v>
      </c>
      <c r="Q102" s="81" t="s">
        <v>12</v>
      </c>
      <c r="R102" s="81" t="s">
        <v>35</v>
      </c>
      <c r="S102" s="81" t="s">
        <v>13</v>
      </c>
      <c r="T102" s="81" t="s">
        <v>13</v>
      </c>
      <c r="U102" s="81" t="s">
        <v>34</v>
      </c>
      <c r="V102" s="81" t="s">
        <v>10</v>
      </c>
      <c r="W102" s="82">
        <f t="shared" si="7"/>
        <v>7</v>
      </c>
      <c r="X102" s="83" t="s">
        <v>34</v>
      </c>
      <c r="Y102" s="84">
        <v>85</v>
      </c>
      <c r="Z102" s="73"/>
      <c r="AA102" s="84"/>
      <c r="AB102" s="85">
        <f t="shared" si="8"/>
        <v>0</v>
      </c>
      <c r="AC102" s="55">
        <v>224</v>
      </c>
      <c r="AD102" s="49">
        <v>25</v>
      </c>
    </row>
    <row r="103" spans="1:30" ht="20.25" customHeight="1">
      <c r="A103" s="73">
        <v>98</v>
      </c>
      <c r="B103" s="73"/>
      <c r="C103" s="261" t="s">
        <v>486</v>
      </c>
      <c r="D103" s="116" t="s">
        <v>175</v>
      </c>
      <c r="E103" s="87" t="s">
        <v>739</v>
      </c>
      <c r="F103" s="211"/>
      <c r="G103" s="132">
        <f t="shared" si="9"/>
        <v>7</v>
      </c>
      <c r="H103" s="133">
        <f t="shared" si="6"/>
        <v>86</v>
      </c>
      <c r="I103" s="134"/>
      <c r="J103" s="135" t="s">
        <v>13</v>
      </c>
      <c r="K103" s="136" t="s">
        <v>35</v>
      </c>
      <c r="L103" s="136" t="s">
        <v>35</v>
      </c>
      <c r="M103" s="136" t="s">
        <v>35</v>
      </c>
      <c r="N103" s="136" t="s">
        <v>34</v>
      </c>
      <c r="O103" s="136" t="s">
        <v>13</v>
      </c>
      <c r="P103" s="136" t="s">
        <v>12</v>
      </c>
      <c r="Q103" s="136" t="s">
        <v>12</v>
      </c>
      <c r="R103" s="136" t="s">
        <v>10</v>
      </c>
      <c r="S103" s="136" t="s">
        <v>10</v>
      </c>
      <c r="T103" s="136" t="s">
        <v>35</v>
      </c>
      <c r="U103" s="136" t="s">
        <v>10</v>
      </c>
      <c r="V103" s="136" t="s">
        <v>10</v>
      </c>
      <c r="W103" s="82">
        <f t="shared" si="7"/>
        <v>7</v>
      </c>
      <c r="X103" s="138" t="s">
        <v>13</v>
      </c>
      <c r="Y103" s="139">
        <v>86</v>
      </c>
      <c r="Z103" s="131"/>
      <c r="AA103" s="139"/>
      <c r="AB103" s="140">
        <f t="shared" si="8"/>
        <v>0</v>
      </c>
      <c r="AC103" s="55">
        <v>143</v>
      </c>
      <c r="AD103" s="49">
        <v>26</v>
      </c>
    </row>
    <row r="104" spans="1:30" ht="20.25" customHeight="1">
      <c r="A104" s="73">
        <v>99</v>
      </c>
      <c r="B104" s="73"/>
      <c r="C104" s="261" t="s">
        <v>487</v>
      </c>
      <c r="D104" s="116" t="s">
        <v>169</v>
      </c>
      <c r="E104" s="87"/>
      <c r="F104" s="211"/>
      <c r="G104" s="144">
        <f t="shared" si="9"/>
        <v>7</v>
      </c>
      <c r="H104" s="145">
        <f t="shared" si="6"/>
        <v>88</v>
      </c>
      <c r="I104" s="147"/>
      <c r="J104" s="146" t="s">
        <v>13</v>
      </c>
      <c r="K104" s="142" t="s">
        <v>12</v>
      </c>
      <c r="L104" s="142" t="s">
        <v>36</v>
      </c>
      <c r="M104" s="142" t="s">
        <v>13</v>
      </c>
      <c r="N104" s="142" t="s">
        <v>13</v>
      </c>
      <c r="O104" s="142" t="s">
        <v>34</v>
      </c>
      <c r="P104" s="142" t="s">
        <v>12</v>
      </c>
      <c r="Q104" s="142" t="s">
        <v>12</v>
      </c>
      <c r="R104" s="142" t="s">
        <v>13</v>
      </c>
      <c r="S104" s="142" t="s">
        <v>10</v>
      </c>
      <c r="T104" s="142" t="s">
        <v>12</v>
      </c>
      <c r="U104" s="142" t="s">
        <v>10</v>
      </c>
      <c r="V104" s="148" t="s">
        <v>35</v>
      </c>
      <c r="W104" s="82">
        <f t="shared" si="7"/>
        <v>7</v>
      </c>
      <c r="X104" s="146" t="s">
        <v>34</v>
      </c>
      <c r="Y104" s="143">
        <v>88</v>
      </c>
      <c r="Z104" s="142"/>
      <c r="AA104" s="149"/>
      <c r="AB104" s="150">
        <f t="shared" si="8"/>
        <v>0</v>
      </c>
      <c r="AC104" s="55">
        <v>239</v>
      </c>
      <c r="AD104" s="49">
        <v>28</v>
      </c>
    </row>
    <row r="105" spans="1:30" ht="20.25" customHeight="1">
      <c r="A105" s="73">
        <v>100</v>
      </c>
      <c r="B105" s="73">
        <v>28</v>
      </c>
      <c r="C105" s="261" t="s">
        <v>740</v>
      </c>
      <c r="D105" s="116" t="s">
        <v>91</v>
      </c>
      <c r="E105" s="87" t="s">
        <v>33</v>
      </c>
      <c r="F105" s="201" t="s">
        <v>361</v>
      </c>
      <c r="G105" s="144">
        <f t="shared" si="9"/>
        <v>7</v>
      </c>
      <c r="H105" s="145">
        <f t="shared" si="6"/>
        <v>88</v>
      </c>
      <c r="I105" s="147"/>
      <c r="J105" s="146" t="s">
        <v>13</v>
      </c>
      <c r="K105" s="142" t="s">
        <v>12</v>
      </c>
      <c r="L105" s="142" t="s">
        <v>35</v>
      </c>
      <c r="M105" s="142" t="s">
        <v>34</v>
      </c>
      <c r="N105" s="142" t="s">
        <v>13</v>
      </c>
      <c r="O105" s="142" t="s">
        <v>13</v>
      </c>
      <c r="P105" s="142" t="s">
        <v>12</v>
      </c>
      <c r="Q105" s="142" t="s">
        <v>12</v>
      </c>
      <c r="R105" s="142" t="s">
        <v>10</v>
      </c>
      <c r="S105" s="142" t="s">
        <v>10</v>
      </c>
      <c r="T105" s="142" t="s">
        <v>12</v>
      </c>
      <c r="U105" s="142" t="s">
        <v>10</v>
      </c>
      <c r="V105" s="148" t="s">
        <v>10</v>
      </c>
      <c r="W105" s="82">
        <f t="shared" si="7"/>
        <v>7</v>
      </c>
      <c r="X105" s="146" t="s">
        <v>34</v>
      </c>
      <c r="Y105" s="143">
        <v>88</v>
      </c>
      <c r="Z105" s="142"/>
      <c r="AA105" s="149"/>
      <c r="AB105" s="150">
        <f t="shared" si="8"/>
        <v>0</v>
      </c>
      <c r="AC105" s="55">
        <v>257</v>
      </c>
      <c r="AD105" s="49">
        <v>28</v>
      </c>
    </row>
    <row r="106" spans="1:30" ht="20.25" customHeight="1">
      <c r="A106" s="73">
        <v>101</v>
      </c>
      <c r="B106" s="73"/>
      <c r="C106" s="261" t="s">
        <v>488</v>
      </c>
      <c r="D106" s="116" t="s">
        <v>192</v>
      </c>
      <c r="E106" s="87" t="s">
        <v>741</v>
      </c>
      <c r="F106" s="211"/>
      <c r="G106" s="101">
        <f t="shared" si="9"/>
        <v>7</v>
      </c>
      <c r="H106" s="102">
        <f t="shared" si="6"/>
        <v>89</v>
      </c>
      <c r="I106" s="128"/>
      <c r="J106" s="129" t="s">
        <v>10</v>
      </c>
      <c r="K106" s="130" t="s">
        <v>12</v>
      </c>
      <c r="L106" s="130" t="s">
        <v>35</v>
      </c>
      <c r="M106" s="130" t="s">
        <v>13</v>
      </c>
      <c r="N106" s="130" t="s">
        <v>34</v>
      </c>
      <c r="O106" s="130" t="s">
        <v>13</v>
      </c>
      <c r="P106" s="130" t="s">
        <v>35</v>
      </c>
      <c r="Q106" s="130" t="s">
        <v>12</v>
      </c>
      <c r="R106" s="130" t="s">
        <v>35</v>
      </c>
      <c r="S106" s="130" t="s">
        <v>10</v>
      </c>
      <c r="T106" s="130" t="s">
        <v>35</v>
      </c>
      <c r="U106" s="130" t="s">
        <v>34</v>
      </c>
      <c r="V106" s="130" t="s">
        <v>10</v>
      </c>
      <c r="W106" s="82">
        <f t="shared" si="7"/>
        <v>7</v>
      </c>
      <c r="X106" s="104" t="s">
        <v>34</v>
      </c>
      <c r="Y106" s="106">
        <v>89</v>
      </c>
      <c r="Z106" s="99"/>
      <c r="AA106" s="106"/>
      <c r="AB106" s="107">
        <f t="shared" si="8"/>
        <v>0</v>
      </c>
      <c r="AC106" s="55">
        <v>223</v>
      </c>
      <c r="AD106" s="49">
        <v>29</v>
      </c>
    </row>
    <row r="107" spans="1:30" ht="20.25" customHeight="1">
      <c r="A107" s="73">
        <v>102</v>
      </c>
      <c r="B107" s="73"/>
      <c r="C107" s="261" t="s">
        <v>489</v>
      </c>
      <c r="D107" s="116" t="s">
        <v>159</v>
      </c>
      <c r="E107" s="87" t="s">
        <v>705</v>
      </c>
      <c r="F107" s="211"/>
      <c r="G107" s="77">
        <f t="shared" si="9"/>
        <v>7</v>
      </c>
      <c r="H107" s="78">
        <f t="shared" si="6"/>
        <v>92</v>
      </c>
      <c r="I107" s="79"/>
      <c r="J107" s="80" t="s">
        <v>372</v>
      </c>
      <c r="K107" s="81" t="s">
        <v>375</v>
      </c>
      <c r="L107" s="81" t="s">
        <v>13</v>
      </c>
      <c r="M107" s="81" t="s">
        <v>12</v>
      </c>
      <c r="N107" s="81" t="s">
        <v>34</v>
      </c>
      <c r="O107" s="81" t="s">
        <v>34</v>
      </c>
      <c r="P107" s="81" t="s">
        <v>12</v>
      </c>
      <c r="Q107" s="81" t="s">
        <v>12</v>
      </c>
      <c r="R107" s="81" t="s">
        <v>10</v>
      </c>
      <c r="S107" s="81" t="s">
        <v>34</v>
      </c>
      <c r="T107" s="81" t="s">
        <v>35</v>
      </c>
      <c r="U107" s="81" t="s">
        <v>36</v>
      </c>
      <c r="V107" s="81" t="s">
        <v>10</v>
      </c>
      <c r="W107" s="82">
        <f t="shared" si="7"/>
        <v>7</v>
      </c>
      <c r="X107" s="83" t="s">
        <v>34</v>
      </c>
      <c r="Y107" s="84">
        <v>92</v>
      </c>
      <c r="Z107" s="73"/>
      <c r="AA107" s="84"/>
      <c r="AB107" s="85">
        <f t="shared" si="8"/>
        <v>0</v>
      </c>
      <c r="AC107" s="55">
        <v>101</v>
      </c>
      <c r="AD107" s="49">
        <v>32</v>
      </c>
    </row>
    <row r="108" spans="1:30" ht="20.25" customHeight="1">
      <c r="A108" s="73">
        <v>103</v>
      </c>
      <c r="B108" s="73"/>
      <c r="C108" s="261" t="s">
        <v>490</v>
      </c>
      <c r="D108" s="116" t="s">
        <v>118</v>
      </c>
      <c r="E108" s="87" t="s">
        <v>742</v>
      </c>
      <c r="F108" s="210"/>
      <c r="G108" s="77">
        <f t="shared" si="9"/>
        <v>7</v>
      </c>
      <c r="H108" s="78">
        <f t="shared" si="6"/>
        <v>96</v>
      </c>
      <c r="I108" s="79"/>
      <c r="J108" s="80" t="s">
        <v>10</v>
      </c>
      <c r="K108" s="81" t="s">
        <v>369</v>
      </c>
      <c r="L108" s="81" t="s">
        <v>36</v>
      </c>
      <c r="M108" s="81" t="s">
        <v>35</v>
      </c>
      <c r="N108" s="81" t="s">
        <v>13</v>
      </c>
      <c r="O108" s="81" t="s">
        <v>13</v>
      </c>
      <c r="P108" s="81" t="s">
        <v>12</v>
      </c>
      <c r="Q108" s="81" t="s">
        <v>12</v>
      </c>
      <c r="R108" s="81" t="s">
        <v>35</v>
      </c>
      <c r="S108" s="81" t="s">
        <v>10</v>
      </c>
      <c r="T108" s="81" t="s">
        <v>35</v>
      </c>
      <c r="U108" s="81" t="s">
        <v>34</v>
      </c>
      <c r="V108" s="81" t="s">
        <v>10</v>
      </c>
      <c r="W108" s="82">
        <f t="shared" si="7"/>
        <v>7</v>
      </c>
      <c r="X108" s="83" t="s">
        <v>34</v>
      </c>
      <c r="Y108" s="84">
        <v>96</v>
      </c>
      <c r="Z108" s="73"/>
      <c r="AA108" s="84"/>
      <c r="AB108" s="85">
        <f t="shared" si="8"/>
        <v>0</v>
      </c>
      <c r="AC108" s="55">
        <v>112</v>
      </c>
      <c r="AD108" s="49">
        <v>36</v>
      </c>
    </row>
    <row r="109" spans="1:30" ht="20.25" customHeight="1">
      <c r="A109" s="73">
        <v>104</v>
      </c>
      <c r="B109" s="73"/>
      <c r="C109" s="261" t="s">
        <v>743</v>
      </c>
      <c r="D109" s="116" t="s">
        <v>117</v>
      </c>
      <c r="E109" s="87" t="s">
        <v>744</v>
      </c>
      <c r="F109" s="210"/>
      <c r="G109" s="77">
        <f t="shared" si="9"/>
        <v>7</v>
      </c>
      <c r="H109" s="78">
        <f t="shared" si="6"/>
        <v>101</v>
      </c>
      <c r="I109" s="79"/>
      <c r="J109" s="80" t="s">
        <v>13</v>
      </c>
      <c r="K109" s="81" t="s">
        <v>12</v>
      </c>
      <c r="L109" s="81" t="s">
        <v>35</v>
      </c>
      <c r="M109" s="81" t="s">
        <v>35</v>
      </c>
      <c r="N109" s="81" t="s">
        <v>367</v>
      </c>
      <c r="O109" s="81" t="s">
        <v>13</v>
      </c>
      <c r="P109" s="81" t="s">
        <v>12</v>
      </c>
      <c r="Q109" s="81" t="s">
        <v>35</v>
      </c>
      <c r="R109" s="81" t="s">
        <v>35</v>
      </c>
      <c r="S109" s="81" t="s">
        <v>10</v>
      </c>
      <c r="T109" s="81" t="s">
        <v>35</v>
      </c>
      <c r="U109" s="81" t="s">
        <v>10</v>
      </c>
      <c r="V109" s="81" t="s">
        <v>10</v>
      </c>
      <c r="W109" s="82">
        <f t="shared" si="7"/>
        <v>7</v>
      </c>
      <c r="X109" s="83" t="s">
        <v>13</v>
      </c>
      <c r="Y109" s="84">
        <v>101</v>
      </c>
      <c r="Z109" s="73"/>
      <c r="AA109" s="84"/>
      <c r="AB109" s="85">
        <f t="shared" si="8"/>
        <v>0</v>
      </c>
      <c r="AC109" s="55">
        <v>106</v>
      </c>
      <c r="AD109" s="49">
        <v>41</v>
      </c>
    </row>
    <row r="110" spans="1:30" ht="20.25" customHeight="1">
      <c r="A110" s="73">
        <v>105</v>
      </c>
      <c r="B110" s="73"/>
      <c r="C110" s="261" t="s">
        <v>491</v>
      </c>
      <c r="D110" s="116" t="s">
        <v>215</v>
      </c>
      <c r="E110" s="87" t="s">
        <v>745</v>
      </c>
      <c r="F110" s="211"/>
      <c r="G110" s="77">
        <f t="shared" si="9"/>
        <v>7</v>
      </c>
      <c r="H110" s="78">
        <f t="shared" si="6"/>
        <v>102</v>
      </c>
      <c r="I110" s="79"/>
      <c r="J110" s="80" t="s">
        <v>13</v>
      </c>
      <c r="K110" s="81" t="s">
        <v>12</v>
      </c>
      <c r="L110" s="81" t="s">
        <v>12</v>
      </c>
      <c r="M110" s="81" t="s">
        <v>12</v>
      </c>
      <c r="N110" s="81" t="s">
        <v>34</v>
      </c>
      <c r="O110" s="81" t="s">
        <v>34</v>
      </c>
      <c r="P110" s="81" t="s">
        <v>12</v>
      </c>
      <c r="Q110" s="81" t="s">
        <v>12</v>
      </c>
      <c r="R110" s="81" t="s">
        <v>13</v>
      </c>
      <c r="S110" s="81" t="s">
        <v>13</v>
      </c>
      <c r="T110" s="81" t="s">
        <v>35</v>
      </c>
      <c r="U110" s="81" t="s">
        <v>34</v>
      </c>
      <c r="V110" s="81" t="s">
        <v>12</v>
      </c>
      <c r="W110" s="82">
        <f t="shared" si="7"/>
        <v>7</v>
      </c>
      <c r="X110" s="83" t="s">
        <v>34</v>
      </c>
      <c r="Y110" s="84">
        <v>102</v>
      </c>
      <c r="Z110" s="73"/>
      <c r="AA110" s="84"/>
      <c r="AB110" s="85">
        <f t="shared" si="8"/>
        <v>0</v>
      </c>
      <c r="AC110" s="55">
        <v>217</v>
      </c>
      <c r="AD110" s="49">
        <v>42</v>
      </c>
    </row>
    <row r="111" spans="1:30" ht="20.25" customHeight="1">
      <c r="A111" s="73">
        <v>106</v>
      </c>
      <c r="B111" s="73"/>
      <c r="C111" s="261" t="s">
        <v>492</v>
      </c>
      <c r="D111" s="116" t="s">
        <v>206</v>
      </c>
      <c r="E111" s="87" t="s">
        <v>746</v>
      </c>
      <c r="F111" s="222"/>
      <c r="G111" s="77">
        <f t="shared" si="9"/>
        <v>7</v>
      </c>
      <c r="H111" s="78">
        <f t="shared" si="6"/>
        <v>107</v>
      </c>
      <c r="I111" s="79"/>
      <c r="J111" s="80" t="s">
        <v>13</v>
      </c>
      <c r="K111" s="81" t="s">
        <v>35</v>
      </c>
      <c r="L111" s="81" t="s">
        <v>34</v>
      </c>
      <c r="M111" s="81" t="s">
        <v>34</v>
      </c>
      <c r="N111" s="81" t="s">
        <v>13</v>
      </c>
      <c r="O111" s="81" t="s">
        <v>13</v>
      </c>
      <c r="P111" s="81" t="s">
        <v>12</v>
      </c>
      <c r="Q111" s="81" t="s">
        <v>12</v>
      </c>
      <c r="R111" s="81" t="s">
        <v>35</v>
      </c>
      <c r="S111" s="81" t="s">
        <v>10</v>
      </c>
      <c r="T111" s="81" t="s">
        <v>35</v>
      </c>
      <c r="U111" s="81" t="s">
        <v>34</v>
      </c>
      <c r="V111" s="81" t="s">
        <v>12</v>
      </c>
      <c r="W111" s="82">
        <f t="shared" si="7"/>
        <v>7</v>
      </c>
      <c r="X111" s="83" t="s">
        <v>12</v>
      </c>
      <c r="Y111" s="84">
        <v>107</v>
      </c>
      <c r="Z111" s="73"/>
      <c r="AA111" s="84"/>
      <c r="AB111" s="85">
        <f t="shared" si="8"/>
        <v>0</v>
      </c>
      <c r="AC111" s="55">
        <v>207</v>
      </c>
      <c r="AD111" s="49">
        <v>47</v>
      </c>
    </row>
    <row r="112" spans="1:30" ht="20.25" customHeight="1">
      <c r="A112" s="73">
        <v>107</v>
      </c>
      <c r="B112" s="73"/>
      <c r="C112" s="261" t="s">
        <v>493</v>
      </c>
      <c r="D112" s="116" t="s">
        <v>820</v>
      </c>
      <c r="E112" s="87" t="s">
        <v>382</v>
      </c>
      <c r="F112" s="220"/>
      <c r="G112" s="282">
        <f>IF(J112="","",W112+AB112)-1</f>
        <v>7</v>
      </c>
      <c r="H112" s="78">
        <f t="shared" si="6"/>
        <v>107</v>
      </c>
      <c r="I112" s="258" t="s">
        <v>414</v>
      </c>
      <c r="J112" s="80" t="s">
        <v>10</v>
      </c>
      <c r="K112" s="81" t="s">
        <v>373</v>
      </c>
      <c r="L112" s="81" t="s">
        <v>370</v>
      </c>
      <c r="M112" s="81" t="s">
        <v>376</v>
      </c>
      <c r="N112" s="81" t="s">
        <v>413</v>
      </c>
      <c r="O112" s="81" t="s">
        <v>375</v>
      </c>
      <c r="P112" s="81" t="s">
        <v>373</v>
      </c>
      <c r="Q112" s="81" t="s">
        <v>373</v>
      </c>
      <c r="R112" s="81" t="s">
        <v>374</v>
      </c>
      <c r="S112" s="81" t="s">
        <v>374</v>
      </c>
      <c r="T112" s="81" t="s">
        <v>373</v>
      </c>
      <c r="U112" s="81" t="s">
        <v>371</v>
      </c>
      <c r="V112" s="81" t="s">
        <v>374</v>
      </c>
      <c r="W112" s="82">
        <f t="shared" si="7"/>
        <v>8</v>
      </c>
      <c r="X112" s="83" t="s">
        <v>373</v>
      </c>
      <c r="Y112" s="84">
        <v>107</v>
      </c>
      <c r="Z112" s="73"/>
      <c r="AA112" s="84"/>
      <c r="AB112" s="85">
        <f t="shared" si="8"/>
        <v>0</v>
      </c>
      <c r="AC112" s="55">
        <v>269</v>
      </c>
      <c r="AD112" s="49">
        <v>47</v>
      </c>
    </row>
    <row r="113" spans="1:30" ht="20.25" customHeight="1">
      <c r="A113" s="73">
        <v>108</v>
      </c>
      <c r="B113" s="73"/>
      <c r="C113" s="261" t="s">
        <v>747</v>
      </c>
      <c r="D113" s="116" t="s">
        <v>821</v>
      </c>
      <c r="E113" s="87" t="s">
        <v>748</v>
      </c>
      <c r="F113" s="222"/>
      <c r="G113" s="77">
        <f aca="true" t="shared" si="10" ref="G113:G144">IF(J113="","",W113+AB113)</f>
        <v>7</v>
      </c>
      <c r="H113" s="78">
        <f t="shared" si="6"/>
        <v>109</v>
      </c>
      <c r="I113" s="79"/>
      <c r="J113" s="80" t="s">
        <v>13</v>
      </c>
      <c r="K113" s="81" t="s">
        <v>10</v>
      </c>
      <c r="L113" s="81" t="s">
        <v>35</v>
      </c>
      <c r="M113" s="81" t="s">
        <v>34</v>
      </c>
      <c r="N113" s="81" t="s">
        <v>34</v>
      </c>
      <c r="O113" s="81" t="s">
        <v>36</v>
      </c>
      <c r="P113" s="81" t="s">
        <v>35</v>
      </c>
      <c r="Q113" s="81" t="s">
        <v>12</v>
      </c>
      <c r="R113" s="81" t="s">
        <v>35</v>
      </c>
      <c r="S113" s="81" t="s">
        <v>10</v>
      </c>
      <c r="T113" s="81" t="s">
        <v>12</v>
      </c>
      <c r="U113" s="81" t="s">
        <v>10</v>
      </c>
      <c r="V113" s="81" t="s">
        <v>10</v>
      </c>
      <c r="W113" s="82">
        <f t="shared" si="7"/>
        <v>7</v>
      </c>
      <c r="X113" s="83" t="s">
        <v>13</v>
      </c>
      <c r="Y113" s="84">
        <v>109</v>
      </c>
      <c r="Z113" s="73"/>
      <c r="AA113" s="84"/>
      <c r="AB113" s="85">
        <f t="shared" si="8"/>
        <v>0</v>
      </c>
      <c r="AC113" s="55">
        <v>178</v>
      </c>
      <c r="AD113" s="49">
        <v>49</v>
      </c>
    </row>
    <row r="114" spans="1:30" ht="20.25" customHeight="1">
      <c r="A114" s="73">
        <v>109</v>
      </c>
      <c r="B114" s="73"/>
      <c r="C114" s="261" t="s">
        <v>494</v>
      </c>
      <c r="D114" s="116" t="s">
        <v>139</v>
      </c>
      <c r="E114" s="87" t="s">
        <v>749</v>
      </c>
      <c r="F114" s="220"/>
      <c r="G114" s="77">
        <f t="shared" si="10"/>
        <v>7</v>
      </c>
      <c r="H114" s="78">
        <f t="shared" si="6"/>
        <v>111</v>
      </c>
      <c r="I114" s="79"/>
      <c r="J114" s="80" t="s">
        <v>36</v>
      </c>
      <c r="K114" s="81" t="s">
        <v>12</v>
      </c>
      <c r="L114" s="81" t="s">
        <v>10</v>
      </c>
      <c r="M114" s="81" t="s">
        <v>13</v>
      </c>
      <c r="N114" s="81" t="s">
        <v>34</v>
      </c>
      <c r="O114" s="81" t="s">
        <v>34</v>
      </c>
      <c r="P114" s="81" t="s">
        <v>12</v>
      </c>
      <c r="Q114" s="81" t="s">
        <v>13</v>
      </c>
      <c r="R114" s="81" t="s">
        <v>36</v>
      </c>
      <c r="S114" s="81" t="s">
        <v>10</v>
      </c>
      <c r="T114" s="81" t="s">
        <v>35</v>
      </c>
      <c r="U114" s="81" t="s">
        <v>12</v>
      </c>
      <c r="V114" s="81" t="s">
        <v>10</v>
      </c>
      <c r="W114" s="82">
        <f t="shared" si="7"/>
        <v>7</v>
      </c>
      <c r="X114" s="83" t="s">
        <v>34</v>
      </c>
      <c r="Y114" s="84">
        <v>111</v>
      </c>
      <c r="Z114" s="73"/>
      <c r="AA114" s="84"/>
      <c r="AB114" s="85">
        <f t="shared" si="8"/>
        <v>0</v>
      </c>
      <c r="AC114" s="55">
        <v>185</v>
      </c>
      <c r="AD114" s="49">
        <v>51</v>
      </c>
    </row>
    <row r="115" spans="1:30" ht="20.25" customHeight="1">
      <c r="A115" s="73">
        <v>110</v>
      </c>
      <c r="B115" s="73"/>
      <c r="C115" s="261" t="s">
        <v>495</v>
      </c>
      <c r="D115" s="116" t="s">
        <v>185</v>
      </c>
      <c r="E115" s="87" t="s">
        <v>750</v>
      </c>
      <c r="F115" s="222"/>
      <c r="G115" s="77">
        <f t="shared" si="10"/>
        <v>7</v>
      </c>
      <c r="H115" s="78">
        <f t="shared" si="6"/>
        <v>114</v>
      </c>
      <c r="I115" s="79"/>
      <c r="J115" s="80" t="s">
        <v>13</v>
      </c>
      <c r="K115" s="81" t="s">
        <v>12</v>
      </c>
      <c r="L115" s="81" t="s">
        <v>36</v>
      </c>
      <c r="M115" s="81" t="s">
        <v>35</v>
      </c>
      <c r="N115" s="81" t="s">
        <v>34</v>
      </c>
      <c r="O115" s="81" t="s">
        <v>35</v>
      </c>
      <c r="P115" s="81" t="s">
        <v>12</v>
      </c>
      <c r="Q115" s="81" t="s">
        <v>12</v>
      </c>
      <c r="R115" s="81" t="s">
        <v>10</v>
      </c>
      <c r="S115" s="81" t="s">
        <v>10</v>
      </c>
      <c r="T115" s="81" t="s">
        <v>12</v>
      </c>
      <c r="U115" s="81" t="s">
        <v>13</v>
      </c>
      <c r="V115" s="81" t="s">
        <v>12</v>
      </c>
      <c r="W115" s="82">
        <f t="shared" si="7"/>
        <v>7</v>
      </c>
      <c r="X115" s="83" t="s">
        <v>13</v>
      </c>
      <c r="Y115" s="84">
        <v>114</v>
      </c>
      <c r="Z115" s="73"/>
      <c r="AA115" s="84"/>
      <c r="AB115" s="85">
        <f t="shared" si="8"/>
        <v>0</v>
      </c>
      <c r="AC115" s="55">
        <v>182</v>
      </c>
      <c r="AD115" s="49">
        <v>54</v>
      </c>
    </row>
    <row r="116" spans="1:29" ht="20.25" customHeight="1">
      <c r="A116" s="73">
        <v>111</v>
      </c>
      <c r="B116" s="73">
        <v>29</v>
      </c>
      <c r="C116" s="261" t="s">
        <v>751</v>
      </c>
      <c r="D116" s="116" t="s">
        <v>752</v>
      </c>
      <c r="E116" s="87" t="s">
        <v>28</v>
      </c>
      <c r="F116" s="221" t="s">
        <v>361</v>
      </c>
      <c r="G116" s="77">
        <f t="shared" si="10"/>
        <v>6</v>
      </c>
      <c r="H116" s="78">
        <f t="shared" si="6"/>
        <v>13</v>
      </c>
      <c r="I116" s="79"/>
      <c r="J116" s="80" t="s">
        <v>36</v>
      </c>
      <c r="K116" s="81" t="s">
        <v>12</v>
      </c>
      <c r="L116" s="81" t="s">
        <v>36</v>
      </c>
      <c r="M116" s="81" t="s">
        <v>35</v>
      </c>
      <c r="N116" s="81" t="s">
        <v>34</v>
      </c>
      <c r="O116" s="81" t="s">
        <v>35</v>
      </c>
      <c r="P116" s="81" t="s">
        <v>12</v>
      </c>
      <c r="Q116" s="81" t="s">
        <v>12</v>
      </c>
      <c r="R116" s="81" t="s">
        <v>13</v>
      </c>
      <c r="S116" s="81" t="s">
        <v>12</v>
      </c>
      <c r="T116" s="81" t="s">
        <v>12</v>
      </c>
      <c r="U116" s="81" t="s">
        <v>34</v>
      </c>
      <c r="V116" s="81" t="s">
        <v>13</v>
      </c>
      <c r="W116" s="82">
        <f t="shared" si="7"/>
        <v>5</v>
      </c>
      <c r="X116" s="83" t="s">
        <v>36</v>
      </c>
      <c r="Y116" s="84">
        <v>13</v>
      </c>
      <c r="Z116" s="73"/>
      <c r="AA116" s="84"/>
      <c r="AB116" s="85">
        <f t="shared" si="8"/>
        <v>1</v>
      </c>
      <c r="AC116" s="55">
        <v>176</v>
      </c>
    </row>
    <row r="117" spans="1:29" ht="20.25" customHeight="1">
      <c r="A117" s="73">
        <v>112</v>
      </c>
      <c r="B117" s="73"/>
      <c r="C117" s="261" t="s">
        <v>496</v>
      </c>
      <c r="D117" s="116" t="s">
        <v>822</v>
      </c>
      <c r="E117" s="87" t="s">
        <v>379</v>
      </c>
      <c r="F117" s="219"/>
      <c r="G117" s="77">
        <f t="shared" si="10"/>
        <v>6</v>
      </c>
      <c r="H117" s="78">
        <f t="shared" si="6"/>
        <v>15</v>
      </c>
      <c r="I117" s="79"/>
      <c r="J117" s="80" t="s">
        <v>10</v>
      </c>
      <c r="K117" s="81" t="s">
        <v>373</v>
      </c>
      <c r="L117" s="81" t="s">
        <v>375</v>
      </c>
      <c r="M117" s="81" t="s">
        <v>371</v>
      </c>
      <c r="N117" s="81" t="s">
        <v>375</v>
      </c>
      <c r="O117" s="81" t="s">
        <v>372</v>
      </c>
      <c r="P117" s="81" t="s">
        <v>373</v>
      </c>
      <c r="Q117" s="81" t="s">
        <v>373</v>
      </c>
      <c r="R117" s="81" t="s">
        <v>370</v>
      </c>
      <c r="S117" s="81" t="s">
        <v>372</v>
      </c>
      <c r="T117" s="81" t="s">
        <v>373</v>
      </c>
      <c r="U117" s="81" t="s">
        <v>375</v>
      </c>
      <c r="V117" s="81" t="s">
        <v>374</v>
      </c>
      <c r="W117" s="82">
        <f t="shared" si="7"/>
        <v>5</v>
      </c>
      <c r="X117" s="83" t="s">
        <v>370</v>
      </c>
      <c r="Y117" s="84">
        <v>15</v>
      </c>
      <c r="Z117" s="73"/>
      <c r="AA117" s="84"/>
      <c r="AB117" s="85">
        <f t="shared" si="8"/>
        <v>1</v>
      </c>
      <c r="AC117" s="55">
        <v>295</v>
      </c>
    </row>
    <row r="118" spans="1:29" ht="20.25" customHeight="1">
      <c r="A118" s="73">
        <v>113</v>
      </c>
      <c r="B118" s="73">
        <v>30</v>
      </c>
      <c r="C118" s="261" t="s">
        <v>753</v>
      </c>
      <c r="D118" s="116" t="s">
        <v>532</v>
      </c>
      <c r="E118" s="87" t="s">
        <v>384</v>
      </c>
      <c r="F118" s="219" t="s">
        <v>361</v>
      </c>
      <c r="G118" s="77">
        <f t="shared" si="10"/>
        <v>6</v>
      </c>
      <c r="H118" s="78">
        <f t="shared" si="6"/>
        <v>16</v>
      </c>
      <c r="I118" s="79"/>
      <c r="J118" s="80" t="s">
        <v>36</v>
      </c>
      <c r="K118" s="81" t="s">
        <v>371</v>
      </c>
      <c r="L118" s="81" t="s">
        <v>373</v>
      </c>
      <c r="M118" s="81" t="s">
        <v>371</v>
      </c>
      <c r="N118" s="81" t="s">
        <v>375</v>
      </c>
      <c r="O118" s="81" t="s">
        <v>372</v>
      </c>
      <c r="P118" s="81" t="s">
        <v>373</v>
      </c>
      <c r="Q118" s="81" t="s">
        <v>371</v>
      </c>
      <c r="R118" s="81" t="s">
        <v>372</v>
      </c>
      <c r="S118" s="81" t="s">
        <v>374</v>
      </c>
      <c r="T118" s="81" t="s">
        <v>372</v>
      </c>
      <c r="U118" s="81" t="s">
        <v>371</v>
      </c>
      <c r="V118" s="81" t="s">
        <v>374</v>
      </c>
      <c r="W118" s="82">
        <f t="shared" si="7"/>
        <v>5</v>
      </c>
      <c r="X118" s="83" t="s">
        <v>370</v>
      </c>
      <c r="Y118" s="84">
        <v>16</v>
      </c>
      <c r="Z118" s="73"/>
      <c r="AA118" s="84"/>
      <c r="AB118" s="85">
        <f t="shared" si="8"/>
        <v>1</v>
      </c>
      <c r="AC118" s="55">
        <v>273</v>
      </c>
    </row>
    <row r="119" spans="1:29" ht="20.25" customHeight="1">
      <c r="A119" s="73">
        <v>114</v>
      </c>
      <c r="B119" s="73"/>
      <c r="C119" s="261" t="s">
        <v>497</v>
      </c>
      <c r="D119" s="116" t="s">
        <v>151</v>
      </c>
      <c r="E119" s="87" t="s">
        <v>754</v>
      </c>
      <c r="F119" s="221"/>
      <c r="G119" s="77">
        <f t="shared" si="10"/>
        <v>6</v>
      </c>
      <c r="H119" s="78">
        <f t="shared" si="6"/>
        <v>18</v>
      </c>
      <c r="I119" s="79"/>
      <c r="J119" s="80" t="s">
        <v>34</v>
      </c>
      <c r="K119" s="81" t="s">
        <v>12</v>
      </c>
      <c r="L119" s="81" t="s">
        <v>13</v>
      </c>
      <c r="M119" s="81" t="s">
        <v>35</v>
      </c>
      <c r="N119" s="81" t="s">
        <v>13</v>
      </c>
      <c r="O119" s="81" t="s">
        <v>13</v>
      </c>
      <c r="P119" s="81" t="s">
        <v>12</v>
      </c>
      <c r="Q119" s="81" t="s">
        <v>12</v>
      </c>
      <c r="R119" s="81" t="s">
        <v>34</v>
      </c>
      <c r="S119" s="81" t="s">
        <v>10</v>
      </c>
      <c r="T119" s="81" t="s">
        <v>34</v>
      </c>
      <c r="U119" s="81" t="s">
        <v>13</v>
      </c>
      <c r="V119" s="81" t="s">
        <v>10</v>
      </c>
      <c r="W119" s="82">
        <f t="shared" si="7"/>
        <v>5</v>
      </c>
      <c r="X119" s="83" t="s">
        <v>36</v>
      </c>
      <c r="Y119" s="84">
        <v>18</v>
      </c>
      <c r="Z119" s="73"/>
      <c r="AA119" s="84"/>
      <c r="AB119" s="85">
        <f t="shared" si="8"/>
        <v>1</v>
      </c>
      <c r="AC119" s="55">
        <v>105</v>
      </c>
    </row>
    <row r="120" spans="1:29" ht="20.25" customHeight="1">
      <c r="A120" s="73">
        <v>115</v>
      </c>
      <c r="B120" s="73">
        <v>31</v>
      </c>
      <c r="C120" s="261" t="s">
        <v>755</v>
      </c>
      <c r="D120" s="116" t="s">
        <v>756</v>
      </c>
      <c r="E120" s="87" t="s">
        <v>28</v>
      </c>
      <c r="F120" s="221" t="s">
        <v>361</v>
      </c>
      <c r="G120" s="77">
        <f t="shared" si="10"/>
        <v>6</v>
      </c>
      <c r="H120" s="78">
        <f t="shared" si="6"/>
        <v>18</v>
      </c>
      <c r="I120" s="79"/>
      <c r="J120" s="80" t="s">
        <v>10</v>
      </c>
      <c r="K120" s="81" t="s">
        <v>35</v>
      </c>
      <c r="L120" s="81" t="s">
        <v>36</v>
      </c>
      <c r="M120" s="81" t="s">
        <v>34</v>
      </c>
      <c r="N120" s="81" t="s">
        <v>13</v>
      </c>
      <c r="O120" s="81" t="s">
        <v>13</v>
      </c>
      <c r="P120" s="81" t="s">
        <v>12</v>
      </c>
      <c r="Q120" s="81" t="s">
        <v>12</v>
      </c>
      <c r="R120" s="81" t="s">
        <v>36</v>
      </c>
      <c r="S120" s="81" t="s">
        <v>12</v>
      </c>
      <c r="T120" s="81" t="s">
        <v>12</v>
      </c>
      <c r="U120" s="81" t="s">
        <v>34</v>
      </c>
      <c r="V120" s="81" t="s">
        <v>10</v>
      </c>
      <c r="W120" s="82">
        <f t="shared" si="7"/>
        <v>5</v>
      </c>
      <c r="X120" s="83" t="s">
        <v>36</v>
      </c>
      <c r="Y120" s="84">
        <v>18</v>
      </c>
      <c r="Z120" s="73"/>
      <c r="AA120" s="84"/>
      <c r="AB120" s="85">
        <f t="shared" si="8"/>
        <v>1</v>
      </c>
      <c r="AC120" s="55">
        <v>229</v>
      </c>
    </row>
    <row r="121" spans="1:29" ht="20.25" customHeight="1">
      <c r="A121" s="73">
        <v>116</v>
      </c>
      <c r="B121" s="73">
        <v>32</v>
      </c>
      <c r="C121" s="261" t="s">
        <v>498</v>
      </c>
      <c r="D121" s="116" t="s">
        <v>823</v>
      </c>
      <c r="E121" s="87" t="s">
        <v>29</v>
      </c>
      <c r="F121" s="220" t="s">
        <v>361</v>
      </c>
      <c r="G121" s="77">
        <f t="shared" si="10"/>
        <v>6</v>
      </c>
      <c r="H121" s="78">
        <f t="shared" si="6"/>
        <v>20</v>
      </c>
      <c r="I121" s="79"/>
      <c r="J121" s="80" t="s">
        <v>34</v>
      </c>
      <c r="K121" s="81" t="s">
        <v>373</v>
      </c>
      <c r="L121" s="81" t="s">
        <v>372</v>
      </c>
      <c r="M121" s="81" t="s">
        <v>375</v>
      </c>
      <c r="N121" s="81" t="s">
        <v>372</v>
      </c>
      <c r="O121" s="81" t="s">
        <v>373</v>
      </c>
      <c r="P121" s="81" t="s">
        <v>373</v>
      </c>
      <c r="Q121" s="81" t="s">
        <v>374</v>
      </c>
      <c r="R121" s="81" t="s">
        <v>374</v>
      </c>
      <c r="S121" s="81" t="s">
        <v>374</v>
      </c>
      <c r="T121" s="81" t="s">
        <v>371</v>
      </c>
      <c r="U121" s="81" t="s">
        <v>375</v>
      </c>
      <c r="V121" s="81" t="s">
        <v>372</v>
      </c>
      <c r="W121" s="82">
        <f t="shared" si="7"/>
        <v>5</v>
      </c>
      <c r="X121" s="83" t="s">
        <v>370</v>
      </c>
      <c r="Y121" s="84">
        <v>20</v>
      </c>
      <c r="Z121" s="73"/>
      <c r="AA121" s="84"/>
      <c r="AB121" s="85">
        <f t="shared" si="8"/>
        <v>1</v>
      </c>
      <c r="AC121" s="55">
        <v>291</v>
      </c>
    </row>
    <row r="122" spans="1:29" ht="20.25" customHeight="1">
      <c r="A122" s="73">
        <v>117</v>
      </c>
      <c r="B122" s="73"/>
      <c r="C122" s="261" t="s">
        <v>499</v>
      </c>
      <c r="D122" s="116" t="s">
        <v>200</v>
      </c>
      <c r="E122" s="87" t="s">
        <v>757</v>
      </c>
      <c r="F122" s="222"/>
      <c r="G122" s="77">
        <f t="shared" si="10"/>
        <v>6</v>
      </c>
      <c r="H122" s="78">
        <f t="shared" si="6"/>
        <v>21</v>
      </c>
      <c r="I122" s="79"/>
      <c r="J122" s="80" t="s">
        <v>10</v>
      </c>
      <c r="K122" s="81" t="s">
        <v>375</v>
      </c>
      <c r="L122" s="81" t="s">
        <v>374</v>
      </c>
      <c r="M122" s="81" t="s">
        <v>375</v>
      </c>
      <c r="N122" s="81" t="s">
        <v>375</v>
      </c>
      <c r="O122" s="81" t="s">
        <v>372</v>
      </c>
      <c r="P122" s="81" t="s">
        <v>373</v>
      </c>
      <c r="Q122" s="81" t="s">
        <v>373</v>
      </c>
      <c r="R122" s="81" t="s">
        <v>372</v>
      </c>
      <c r="S122" s="81" t="s">
        <v>374</v>
      </c>
      <c r="T122" s="81" t="s">
        <v>375</v>
      </c>
      <c r="U122" s="81" t="s">
        <v>375</v>
      </c>
      <c r="V122" s="81" t="s">
        <v>373</v>
      </c>
      <c r="W122" s="82">
        <f t="shared" si="7"/>
        <v>5</v>
      </c>
      <c r="X122" s="83" t="s">
        <v>370</v>
      </c>
      <c r="Y122" s="84">
        <v>21</v>
      </c>
      <c r="Z122" s="73"/>
      <c r="AA122" s="84"/>
      <c r="AB122" s="85">
        <f t="shared" si="8"/>
        <v>1</v>
      </c>
      <c r="AC122" s="55">
        <v>165</v>
      </c>
    </row>
    <row r="123" spans="1:29" ht="20.25" customHeight="1">
      <c r="A123" s="73">
        <v>118</v>
      </c>
      <c r="B123" s="73">
        <v>33</v>
      </c>
      <c r="C123" s="261" t="s">
        <v>758</v>
      </c>
      <c r="D123" s="116" t="s">
        <v>759</v>
      </c>
      <c r="E123" s="87" t="s">
        <v>33</v>
      </c>
      <c r="F123" s="221" t="s">
        <v>361</v>
      </c>
      <c r="G123" s="77">
        <f t="shared" si="10"/>
        <v>6</v>
      </c>
      <c r="H123" s="78">
        <f t="shared" si="6"/>
        <v>22</v>
      </c>
      <c r="I123" s="79"/>
      <c r="J123" s="80" t="s">
        <v>13</v>
      </c>
      <c r="K123" s="81" t="s">
        <v>12</v>
      </c>
      <c r="L123" s="81" t="s">
        <v>36</v>
      </c>
      <c r="M123" s="81" t="s">
        <v>35</v>
      </c>
      <c r="N123" s="81" t="s">
        <v>13</v>
      </c>
      <c r="O123" s="81" t="s">
        <v>13</v>
      </c>
      <c r="P123" s="81" t="s">
        <v>12</v>
      </c>
      <c r="Q123" s="81" t="s">
        <v>12</v>
      </c>
      <c r="R123" s="81" t="s">
        <v>36</v>
      </c>
      <c r="S123" s="81" t="s">
        <v>13</v>
      </c>
      <c r="T123" s="81" t="s">
        <v>12</v>
      </c>
      <c r="U123" s="81" t="s">
        <v>34</v>
      </c>
      <c r="V123" s="81" t="s">
        <v>35</v>
      </c>
      <c r="W123" s="82">
        <f t="shared" si="7"/>
        <v>5</v>
      </c>
      <c r="X123" s="83" t="s">
        <v>36</v>
      </c>
      <c r="Y123" s="84">
        <v>22</v>
      </c>
      <c r="Z123" s="73"/>
      <c r="AA123" s="84"/>
      <c r="AB123" s="85">
        <f t="shared" si="8"/>
        <v>1</v>
      </c>
      <c r="AC123" s="55">
        <v>180</v>
      </c>
    </row>
    <row r="124" spans="1:29" ht="20.25" customHeight="1">
      <c r="A124" s="73">
        <v>119</v>
      </c>
      <c r="B124" s="73"/>
      <c r="C124" s="261" t="s">
        <v>500</v>
      </c>
      <c r="D124" s="116" t="s">
        <v>189</v>
      </c>
      <c r="E124" s="87" t="s">
        <v>742</v>
      </c>
      <c r="F124" s="222"/>
      <c r="G124" s="77">
        <f t="shared" si="10"/>
        <v>6</v>
      </c>
      <c r="H124" s="78">
        <f t="shared" si="6"/>
        <v>30</v>
      </c>
      <c r="I124" s="79"/>
      <c r="J124" s="80" t="s">
        <v>13</v>
      </c>
      <c r="K124" s="81" t="s">
        <v>12</v>
      </c>
      <c r="L124" s="81" t="s">
        <v>34</v>
      </c>
      <c r="M124" s="81" t="s">
        <v>35</v>
      </c>
      <c r="N124" s="81" t="s">
        <v>13</v>
      </c>
      <c r="O124" s="81" t="s">
        <v>13</v>
      </c>
      <c r="P124" s="81" t="s">
        <v>12</v>
      </c>
      <c r="Q124" s="81" t="s">
        <v>12</v>
      </c>
      <c r="R124" s="81" t="s">
        <v>36</v>
      </c>
      <c r="S124" s="81" t="s">
        <v>35</v>
      </c>
      <c r="T124" s="81" t="s">
        <v>35</v>
      </c>
      <c r="U124" s="81" t="s">
        <v>34</v>
      </c>
      <c r="V124" s="81" t="s">
        <v>12</v>
      </c>
      <c r="W124" s="82">
        <f t="shared" si="7"/>
        <v>5</v>
      </c>
      <c r="X124" s="83" t="s">
        <v>36</v>
      </c>
      <c r="Y124" s="84">
        <v>30</v>
      </c>
      <c r="Z124" s="73"/>
      <c r="AA124" s="84"/>
      <c r="AB124" s="85">
        <f t="shared" si="8"/>
        <v>1</v>
      </c>
      <c r="AC124" s="55">
        <v>261</v>
      </c>
    </row>
    <row r="125" spans="1:29" ht="20.25" customHeight="1">
      <c r="A125" s="73">
        <v>120</v>
      </c>
      <c r="B125" s="73"/>
      <c r="C125" s="261" t="s">
        <v>501</v>
      </c>
      <c r="D125" s="116" t="s">
        <v>824</v>
      </c>
      <c r="E125" s="87" t="s">
        <v>760</v>
      </c>
      <c r="F125" s="221"/>
      <c r="G125" s="77">
        <f t="shared" si="10"/>
        <v>6</v>
      </c>
      <c r="H125" s="78">
        <f t="shared" si="6"/>
        <v>31</v>
      </c>
      <c r="I125" s="79"/>
      <c r="J125" s="80" t="s">
        <v>13</v>
      </c>
      <c r="K125" s="81" t="s">
        <v>12</v>
      </c>
      <c r="L125" s="81" t="s">
        <v>36</v>
      </c>
      <c r="M125" s="81" t="s">
        <v>13</v>
      </c>
      <c r="N125" s="81" t="s">
        <v>36</v>
      </c>
      <c r="O125" s="81" t="s">
        <v>10</v>
      </c>
      <c r="P125" s="81" t="s">
        <v>12</v>
      </c>
      <c r="Q125" s="81" t="s">
        <v>10</v>
      </c>
      <c r="R125" s="81" t="s">
        <v>36</v>
      </c>
      <c r="S125" s="81" t="s">
        <v>12</v>
      </c>
      <c r="T125" s="81" t="s">
        <v>34</v>
      </c>
      <c r="U125" s="81" t="s">
        <v>36</v>
      </c>
      <c r="V125" s="81" t="s">
        <v>10</v>
      </c>
      <c r="W125" s="82">
        <f t="shared" si="7"/>
        <v>5</v>
      </c>
      <c r="X125" s="83" t="s">
        <v>36</v>
      </c>
      <c r="Y125" s="84">
        <v>31</v>
      </c>
      <c r="Z125" s="73"/>
      <c r="AA125" s="84"/>
      <c r="AB125" s="85">
        <f t="shared" si="8"/>
        <v>1</v>
      </c>
      <c r="AC125" s="55">
        <v>137</v>
      </c>
    </row>
    <row r="126" spans="1:30" ht="20.25" customHeight="1">
      <c r="A126" s="73">
        <v>121</v>
      </c>
      <c r="B126" s="73"/>
      <c r="C126" s="261" t="s">
        <v>502</v>
      </c>
      <c r="D126" s="116" t="s">
        <v>130</v>
      </c>
      <c r="E126" s="87" t="s">
        <v>705</v>
      </c>
      <c r="F126" s="221"/>
      <c r="G126" s="77">
        <f t="shared" si="10"/>
        <v>6</v>
      </c>
      <c r="H126" s="78">
        <f t="shared" si="6"/>
        <v>66</v>
      </c>
      <c r="I126" s="79"/>
      <c r="J126" s="80" t="s">
        <v>13</v>
      </c>
      <c r="K126" s="81" t="s">
        <v>12</v>
      </c>
      <c r="L126" s="81" t="s">
        <v>12</v>
      </c>
      <c r="M126" s="81" t="s">
        <v>35</v>
      </c>
      <c r="N126" s="81" t="s">
        <v>13</v>
      </c>
      <c r="O126" s="81" t="s">
        <v>34</v>
      </c>
      <c r="P126" s="81" t="s">
        <v>12</v>
      </c>
      <c r="Q126" s="81" t="s">
        <v>12</v>
      </c>
      <c r="R126" s="81" t="s">
        <v>36</v>
      </c>
      <c r="S126" s="81" t="s">
        <v>10</v>
      </c>
      <c r="T126" s="81" t="s">
        <v>12</v>
      </c>
      <c r="U126" s="81" t="s">
        <v>34</v>
      </c>
      <c r="V126" s="81" t="s">
        <v>12</v>
      </c>
      <c r="W126" s="82">
        <f t="shared" si="7"/>
        <v>6</v>
      </c>
      <c r="X126" s="83" t="s">
        <v>12</v>
      </c>
      <c r="Y126" s="84">
        <v>66</v>
      </c>
      <c r="Z126" s="73"/>
      <c r="AA126" s="84"/>
      <c r="AB126" s="85">
        <f t="shared" si="8"/>
        <v>0</v>
      </c>
      <c r="AC126" s="55">
        <v>216</v>
      </c>
      <c r="AD126" s="49">
        <v>6</v>
      </c>
    </row>
    <row r="127" spans="1:30" ht="20.25" customHeight="1">
      <c r="A127" s="73">
        <v>122</v>
      </c>
      <c r="B127" s="73">
        <v>34</v>
      </c>
      <c r="C127" s="261" t="s">
        <v>761</v>
      </c>
      <c r="D127" s="116" t="s">
        <v>102</v>
      </c>
      <c r="E127" s="87" t="s">
        <v>653</v>
      </c>
      <c r="F127" s="221" t="s">
        <v>361</v>
      </c>
      <c r="G127" s="77">
        <f t="shared" si="10"/>
        <v>6</v>
      </c>
      <c r="H127" s="78">
        <f t="shared" si="6"/>
        <v>68</v>
      </c>
      <c r="I127" s="79"/>
      <c r="J127" s="80" t="s">
        <v>36</v>
      </c>
      <c r="K127" s="81" t="s">
        <v>12</v>
      </c>
      <c r="L127" s="81" t="s">
        <v>12</v>
      </c>
      <c r="M127" s="81" t="s">
        <v>34</v>
      </c>
      <c r="N127" s="81" t="s">
        <v>13</v>
      </c>
      <c r="O127" s="81" t="s">
        <v>34</v>
      </c>
      <c r="P127" s="81" t="s">
        <v>12</v>
      </c>
      <c r="Q127" s="81" t="s">
        <v>13</v>
      </c>
      <c r="R127" s="81" t="s">
        <v>36</v>
      </c>
      <c r="S127" s="81" t="s">
        <v>35</v>
      </c>
      <c r="T127" s="81" t="s">
        <v>34</v>
      </c>
      <c r="U127" s="81" t="s">
        <v>35</v>
      </c>
      <c r="V127" s="81" t="s">
        <v>10</v>
      </c>
      <c r="W127" s="82">
        <f t="shared" si="7"/>
        <v>6</v>
      </c>
      <c r="X127" s="83" t="s">
        <v>34</v>
      </c>
      <c r="Y127" s="84">
        <v>68</v>
      </c>
      <c r="Z127" s="73"/>
      <c r="AA127" s="84"/>
      <c r="AB127" s="85">
        <f t="shared" si="8"/>
        <v>0</v>
      </c>
      <c r="AC127" s="55">
        <v>120</v>
      </c>
      <c r="AD127" s="49">
        <v>8</v>
      </c>
    </row>
    <row r="128" spans="1:30" ht="20.25" customHeight="1">
      <c r="A128" s="73">
        <v>123</v>
      </c>
      <c r="B128" s="73">
        <v>35</v>
      </c>
      <c r="C128" s="261" t="s">
        <v>762</v>
      </c>
      <c r="D128" s="116" t="s">
        <v>763</v>
      </c>
      <c r="E128" s="87" t="s">
        <v>28</v>
      </c>
      <c r="F128" s="221" t="s">
        <v>361</v>
      </c>
      <c r="G128" s="77">
        <f t="shared" si="10"/>
        <v>6</v>
      </c>
      <c r="H128" s="78">
        <f t="shared" si="6"/>
        <v>70</v>
      </c>
      <c r="I128" s="79"/>
      <c r="J128" s="80" t="s">
        <v>13</v>
      </c>
      <c r="K128" s="81" t="s">
        <v>12</v>
      </c>
      <c r="L128" s="81" t="s">
        <v>36</v>
      </c>
      <c r="M128" s="81" t="s">
        <v>35</v>
      </c>
      <c r="N128" s="81" t="s">
        <v>34</v>
      </c>
      <c r="O128" s="81" t="s">
        <v>13</v>
      </c>
      <c r="P128" s="81" t="s">
        <v>13</v>
      </c>
      <c r="Q128" s="81" t="s">
        <v>12</v>
      </c>
      <c r="R128" s="81" t="s">
        <v>369</v>
      </c>
      <c r="S128" s="81" t="s">
        <v>10</v>
      </c>
      <c r="T128" s="81" t="s">
        <v>12</v>
      </c>
      <c r="U128" s="81" t="s">
        <v>34</v>
      </c>
      <c r="V128" s="81" t="s">
        <v>12</v>
      </c>
      <c r="W128" s="82">
        <f t="shared" si="7"/>
        <v>6</v>
      </c>
      <c r="X128" s="83" t="s">
        <v>34</v>
      </c>
      <c r="Y128" s="84">
        <v>70</v>
      </c>
      <c r="Z128" s="73"/>
      <c r="AA128" s="84"/>
      <c r="AB128" s="85">
        <f t="shared" si="8"/>
        <v>0</v>
      </c>
      <c r="AC128" s="55">
        <v>195</v>
      </c>
      <c r="AD128" s="49">
        <v>10</v>
      </c>
    </row>
    <row r="129" spans="1:30" ht="20.25" customHeight="1">
      <c r="A129" s="73">
        <v>124</v>
      </c>
      <c r="B129" s="73">
        <v>36</v>
      </c>
      <c r="C129" s="261" t="s">
        <v>503</v>
      </c>
      <c r="D129" s="116" t="s">
        <v>407</v>
      </c>
      <c r="E129" s="87" t="s">
        <v>31</v>
      </c>
      <c r="F129" s="219" t="s">
        <v>401</v>
      </c>
      <c r="G129" s="77">
        <f t="shared" si="10"/>
        <v>6</v>
      </c>
      <c r="H129" s="78">
        <f t="shared" si="6"/>
        <v>70</v>
      </c>
      <c r="I129" s="79"/>
      <c r="J129" s="80" t="s">
        <v>13</v>
      </c>
      <c r="K129" s="81" t="s">
        <v>373</v>
      </c>
      <c r="L129" s="81" t="s">
        <v>370</v>
      </c>
      <c r="M129" s="81" t="s">
        <v>371</v>
      </c>
      <c r="N129" s="81" t="s">
        <v>372</v>
      </c>
      <c r="O129" s="81" t="s">
        <v>372</v>
      </c>
      <c r="P129" s="81" t="s">
        <v>373</v>
      </c>
      <c r="Q129" s="81" t="s">
        <v>373</v>
      </c>
      <c r="R129" s="81" t="s">
        <v>10</v>
      </c>
      <c r="S129" s="81" t="s">
        <v>374</v>
      </c>
      <c r="T129" s="81" t="s">
        <v>373</v>
      </c>
      <c r="U129" s="81" t="s">
        <v>375</v>
      </c>
      <c r="V129" s="81" t="s">
        <v>373</v>
      </c>
      <c r="W129" s="82">
        <f t="shared" si="7"/>
        <v>6</v>
      </c>
      <c r="X129" s="83" t="s">
        <v>375</v>
      </c>
      <c r="Y129" s="84">
        <v>70</v>
      </c>
      <c r="Z129" s="73"/>
      <c r="AA129" s="84"/>
      <c r="AB129" s="85">
        <f t="shared" si="8"/>
        <v>0</v>
      </c>
      <c r="AC129" s="55">
        <v>302</v>
      </c>
      <c r="AD129" s="49">
        <v>10</v>
      </c>
    </row>
    <row r="130" spans="1:30" ht="20.25" customHeight="1">
      <c r="A130" s="73">
        <v>125</v>
      </c>
      <c r="B130" s="73"/>
      <c r="C130" s="261" t="s">
        <v>764</v>
      </c>
      <c r="D130" s="116" t="s">
        <v>138</v>
      </c>
      <c r="E130" s="87" t="s">
        <v>765</v>
      </c>
      <c r="F130" s="221"/>
      <c r="G130" s="77">
        <f t="shared" si="10"/>
        <v>6</v>
      </c>
      <c r="H130" s="78">
        <f t="shared" si="6"/>
        <v>71</v>
      </c>
      <c r="I130" s="79"/>
      <c r="J130" s="80" t="s">
        <v>12</v>
      </c>
      <c r="K130" s="81" t="s">
        <v>370</v>
      </c>
      <c r="L130" s="81" t="s">
        <v>370</v>
      </c>
      <c r="M130" s="81" t="s">
        <v>371</v>
      </c>
      <c r="N130" s="81" t="s">
        <v>372</v>
      </c>
      <c r="O130" s="81" t="s">
        <v>372</v>
      </c>
      <c r="P130" s="81" t="s">
        <v>371</v>
      </c>
      <c r="Q130" s="81" t="s">
        <v>373</v>
      </c>
      <c r="R130" s="81" t="s">
        <v>371</v>
      </c>
      <c r="S130" s="81" t="s">
        <v>374</v>
      </c>
      <c r="T130" s="81" t="s">
        <v>371</v>
      </c>
      <c r="U130" s="81" t="s">
        <v>375</v>
      </c>
      <c r="V130" s="81" t="s">
        <v>374</v>
      </c>
      <c r="W130" s="82">
        <f t="shared" si="7"/>
        <v>6</v>
      </c>
      <c r="X130" s="83" t="s">
        <v>375</v>
      </c>
      <c r="Y130" s="84">
        <v>71</v>
      </c>
      <c r="Z130" s="73"/>
      <c r="AA130" s="84"/>
      <c r="AB130" s="85">
        <f t="shared" si="8"/>
        <v>0</v>
      </c>
      <c r="AC130" s="55">
        <v>146</v>
      </c>
      <c r="AD130" s="49">
        <v>11</v>
      </c>
    </row>
    <row r="131" spans="1:30" ht="20.25" customHeight="1">
      <c r="A131" s="73">
        <v>126</v>
      </c>
      <c r="B131" s="73">
        <v>37</v>
      </c>
      <c r="C131" s="261" t="s">
        <v>766</v>
      </c>
      <c r="D131" s="116" t="s">
        <v>767</v>
      </c>
      <c r="E131" s="87" t="s">
        <v>28</v>
      </c>
      <c r="F131" s="221" t="s">
        <v>361</v>
      </c>
      <c r="G131" s="77">
        <f t="shared" si="10"/>
        <v>6</v>
      </c>
      <c r="H131" s="78">
        <f t="shared" si="6"/>
        <v>73</v>
      </c>
      <c r="I131" s="79"/>
      <c r="J131" s="80" t="s">
        <v>10</v>
      </c>
      <c r="K131" s="81" t="s">
        <v>12</v>
      </c>
      <c r="L131" s="81" t="s">
        <v>36</v>
      </c>
      <c r="M131" s="81" t="s">
        <v>34</v>
      </c>
      <c r="N131" s="81" t="s">
        <v>35</v>
      </c>
      <c r="O131" s="81" t="s">
        <v>12</v>
      </c>
      <c r="P131" s="81" t="s">
        <v>12</v>
      </c>
      <c r="Q131" s="81" t="s">
        <v>35</v>
      </c>
      <c r="R131" s="81" t="s">
        <v>12</v>
      </c>
      <c r="S131" s="81" t="s">
        <v>10</v>
      </c>
      <c r="T131" s="81" t="s">
        <v>35</v>
      </c>
      <c r="U131" s="81" t="s">
        <v>12</v>
      </c>
      <c r="V131" s="81" t="s">
        <v>12</v>
      </c>
      <c r="W131" s="82">
        <f t="shared" si="7"/>
        <v>6</v>
      </c>
      <c r="X131" s="83" t="s">
        <v>13</v>
      </c>
      <c r="Y131" s="84">
        <v>73</v>
      </c>
      <c r="Z131" s="73"/>
      <c r="AA131" s="84"/>
      <c r="AB131" s="85">
        <f t="shared" si="8"/>
        <v>0</v>
      </c>
      <c r="AC131" s="55">
        <v>192</v>
      </c>
      <c r="AD131" s="49">
        <v>13</v>
      </c>
    </row>
    <row r="132" spans="1:30" ht="20.25" customHeight="1">
      <c r="A132" s="73">
        <v>127</v>
      </c>
      <c r="B132" s="73"/>
      <c r="C132" s="261" t="s">
        <v>504</v>
      </c>
      <c r="D132" s="116" t="s">
        <v>825</v>
      </c>
      <c r="E132" s="87" t="s">
        <v>385</v>
      </c>
      <c r="F132" s="220"/>
      <c r="G132" s="77">
        <f t="shared" si="10"/>
        <v>6</v>
      </c>
      <c r="H132" s="78">
        <f t="shared" si="6"/>
        <v>78</v>
      </c>
      <c r="I132" s="79"/>
      <c r="J132" s="80" t="s">
        <v>13</v>
      </c>
      <c r="K132" s="81" t="s">
        <v>12</v>
      </c>
      <c r="L132" s="81" t="s">
        <v>35</v>
      </c>
      <c r="M132" s="81" t="s">
        <v>34</v>
      </c>
      <c r="N132" s="81" t="s">
        <v>13</v>
      </c>
      <c r="O132" s="81" t="s">
        <v>35</v>
      </c>
      <c r="P132" s="81" t="s">
        <v>12</v>
      </c>
      <c r="Q132" s="81" t="s">
        <v>12</v>
      </c>
      <c r="R132" s="81" t="s">
        <v>36</v>
      </c>
      <c r="S132" s="81" t="s">
        <v>10</v>
      </c>
      <c r="T132" s="81" t="s">
        <v>34</v>
      </c>
      <c r="U132" s="81" t="s">
        <v>34</v>
      </c>
      <c r="V132" s="81" t="s">
        <v>34</v>
      </c>
      <c r="W132" s="82">
        <f t="shared" si="7"/>
        <v>6</v>
      </c>
      <c r="X132" s="83" t="s">
        <v>34</v>
      </c>
      <c r="Y132" s="84">
        <v>78</v>
      </c>
      <c r="Z132" s="73"/>
      <c r="AA132" s="84"/>
      <c r="AB132" s="85">
        <f t="shared" si="8"/>
        <v>0</v>
      </c>
      <c r="AC132" s="55">
        <v>276</v>
      </c>
      <c r="AD132" s="49">
        <v>18</v>
      </c>
    </row>
    <row r="133" spans="1:30" ht="20.25" customHeight="1">
      <c r="A133" s="73">
        <v>128</v>
      </c>
      <c r="B133" s="73"/>
      <c r="C133" s="261" t="s">
        <v>505</v>
      </c>
      <c r="D133" s="116" t="s">
        <v>124</v>
      </c>
      <c r="E133" s="87" t="s">
        <v>768</v>
      </c>
      <c r="F133" s="220"/>
      <c r="G133" s="77">
        <f t="shared" si="10"/>
        <v>6</v>
      </c>
      <c r="H133" s="78">
        <f t="shared" si="6"/>
        <v>84</v>
      </c>
      <c r="I133" s="79"/>
      <c r="J133" s="80" t="s">
        <v>13</v>
      </c>
      <c r="K133" s="81" t="s">
        <v>13</v>
      </c>
      <c r="L133" s="81" t="s">
        <v>36</v>
      </c>
      <c r="M133" s="81" t="s">
        <v>35</v>
      </c>
      <c r="N133" s="81" t="s">
        <v>34</v>
      </c>
      <c r="O133" s="81" t="s">
        <v>35</v>
      </c>
      <c r="P133" s="81" t="s">
        <v>13</v>
      </c>
      <c r="Q133" s="81" t="s">
        <v>12</v>
      </c>
      <c r="R133" s="81" t="s">
        <v>10</v>
      </c>
      <c r="S133" s="81" t="s">
        <v>10</v>
      </c>
      <c r="T133" s="81" t="s">
        <v>35</v>
      </c>
      <c r="U133" s="81" t="s">
        <v>34</v>
      </c>
      <c r="V133" s="81" t="s">
        <v>13</v>
      </c>
      <c r="W133" s="82">
        <f t="shared" si="7"/>
        <v>6</v>
      </c>
      <c r="X133" s="83" t="s">
        <v>34</v>
      </c>
      <c r="Y133" s="84">
        <v>84</v>
      </c>
      <c r="Z133" s="73"/>
      <c r="AA133" s="84"/>
      <c r="AB133" s="85">
        <f t="shared" si="8"/>
        <v>0</v>
      </c>
      <c r="AC133" s="55">
        <v>148</v>
      </c>
      <c r="AD133" s="49">
        <v>24</v>
      </c>
    </row>
    <row r="134" spans="1:30" ht="20.25" customHeight="1">
      <c r="A134" s="73">
        <v>129</v>
      </c>
      <c r="B134" s="73"/>
      <c r="C134" s="261" t="s">
        <v>506</v>
      </c>
      <c r="D134" s="116" t="s">
        <v>826</v>
      </c>
      <c r="E134" s="87" t="s">
        <v>408</v>
      </c>
      <c r="F134" s="219"/>
      <c r="G134" s="77">
        <f t="shared" si="10"/>
        <v>6</v>
      </c>
      <c r="H134" s="78">
        <f aca="true" t="shared" si="11" ref="H134:H197">Y134+AA134</f>
        <v>90</v>
      </c>
      <c r="I134" s="79"/>
      <c r="J134" s="80" t="s">
        <v>13</v>
      </c>
      <c r="K134" s="81" t="s">
        <v>373</v>
      </c>
      <c r="L134" s="81" t="s">
        <v>370</v>
      </c>
      <c r="M134" s="81" t="s">
        <v>375</v>
      </c>
      <c r="N134" s="81" t="s">
        <v>371</v>
      </c>
      <c r="O134" s="81" t="s">
        <v>371</v>
      </c>
      <c r="P134" s="81" t="s">
        <v>373</v>
      </c>
      <c r="Q134" s="81" t="s">
        <v>373</v>
      </c>
      <c r="R134" s="81" t="s">
        <v>373</v>
      </c>
      <c r="S134" s="81" t="s">
        <v>373</v>
      </c>
      <c r="T134" s="81" t="s">
        <v>373</v>
      </c>
      <c r="U134" s="81" t="s">
        <v>369</v>
      </c>
      <c r="V134" s="81" t="s">
        <v>376</v>
      </c>
      <c r="W134" s="82">
        <f aca="true" t="shared" si="12" ref="W134:W197">SUM(COUNTIF(J134,J$3),COUNTIF(K134,K$3),COUNTIF(L134,L$3),COUNTIF(M134,M$3),COUNTIF(N134,N$3),COUNTIF(O134,O$3),COUNTIF(P134,P$3),COUNTIF(Q134,Q$3),COUNTIF(R134,R$3),COUNTIF(S134,S$3),COUNTIF(T134,T$3),COUNTIF(U134,U$3),COUNTIF(V134,V$3))</f>
        <v>6</v>
      </c>
      <c r="X134" s="83" t="s">
        <v>375</v>
      </c>
      <c r="Y134" s="84">
        <v>90</v>
      </c>
      <c r="Z134" s="73"/>
      <c r="AA134" s="84"/>
      <c r="AB134" s="85">
        <f aca="true" t="shared" si="13" ref="AB134:AB197">IF(X134="","",SUM(COUNTIF(X134,X$3),COUNTIF(Z134,Z$3)))</f>
        <v>0</v>
      </c>
      <c r="AC134" s="55">
        <v>303</v>
      </c>
      <c r="AD134" s="49">
        <v>30</v>
      </c>
    </row>
    <row r="135" spans="1:30" ht="20.25" customHeight="1">
      <c r="A135" s="73">
        <v>130</v>
      </c>
      <c r="B135" s="73">
        <v>38</v>
      </c>
      <c r="C135" s="261" t="s">
        <v>769</v>
      </c>
      <c r="D135" s="116" t="s">
        <v>770</v>
      </c>
      <c r="E135" s="87" t="s">
        <v>28</v>
      </c>
      <c r="F135" s="221" t="s">
        <v>361</v>
      </c>
      <c r="G135" s="77">
        <f t="shared" si="10"/>
        <v>6</v>
      </c>
      <c r="H135" s="78">
        <f t="shared" si="11"/>
        <v>93</v>
      </c>
      <c r="I135" s="79"/>
      <c r="J135" s="80" t="s">
        <v>13</v>
      </c>
      <c r="K135" s="81" t="s">
        <v>373</v>
      </c>
      <c r="L135" s="81" t="s">
        <v>374</v>
      </c>
      <c r="M135" s="81" t="s">
        <v>371</v>
      </c>
      <c r="N135" s="81" t="s">
        <v>375</v>
      </c>
      <c r="O135" s="81" t="s">
        <v>375</v>
      </c>
      <c r="P135" s="81" t="s">
        <v>372</v>
      </c>
      <c r="Q135" s="81" t="s">
        <v>373</v>
      </c>
      <c r="R135" s="81" t="s">
        <v>371</v>
      </c>
      <c r="S135" s="81" t="s">
        <v>371</v>
      </c>
      <c r="T135" s="81" t="s">
        <v>375</v>
      </c>
      <c r="U135" s="81" t="s">
        <v>370</v>
      </c>
      <c r="V135" s="81" t="s">
        <v>375</v>
      </c>
      <c r="W135" s="82">
        <f t="shared" si="12"/>
        <v>6</v>
      </c>
      <c r="X135" s="83" t="s">
        <v>375</v>
      </c>
      <c r="Y135" s="84">
        <v>93</v>
      </c>
      <c r="Z135" s="73"/>
      <c r="AA135" s="84"/>
      <c r="AB135" s="85">
        <f t="shared" si="13"/>
        <v>0</v>
      </c>
      <c r="AC135" s="55">
        <v>181</v>
      </c>
      <c r="AD135" s="49">
        <v>33</v>
      </c>
    </row>
    <row r="136" spans="1:30" ht="20.25" customHeight="1">
      <c r="A136" s="73">
        <v>131</v>
      </c>
      <c r="B136" s="73"/>
      <c r="C136" s="261" t="s">
        <v>507</v>
      </c>
      <c r="D136" s="116" t="s">
        <v>771</v>
      </c>
      <c r="E136" s="87" t="s">
        <v>772</v>
      </c>
      <c r="F136" s="222"/>
      <c r="G136" s="77">
        <f t="shared" si="10"/>
        <v>6</v>
      </c>
      <c r="H136" s="78">
        <f t="shared" si="11"/>
        <v>94</v>
      </c>
      <c r="I136" s="79"/>
      <c r="J136" s="80" t="s">
        <v>13</v>
      </c>
      <c r="K136" s="81" t="s">
        <v>12</v>
      </c>
      <c r="L136" s="81" t="s">
        <v>34</v>
      </c>
      <c r="M136" s="81" t="s">
        <v>13</v>
      </c>
      <c r="N136" s="81" t="s">
        <v>13</v>
      </c>
      <c r="O136" s="81" t="s">
        <v>36</v>
      </c>
      <c r="P136" s="81" t="s">
        <v>12</v>
      </c>
      <c r="Q136" s="81" t="s">
        <v>10</v>
      </c>
      <c r="R136" s="81" t="s">
        <v>13</v>
      </c>
      <c r="S136" s="81" t="s">
        <v>10</v>
      </c>
      <c r="T136" s="81" t="s">
        <v>35</v>
      </c>
      <c r="U136" s="81" t="s">
        <v>34</v>
      </c>
      <c r="V136" s="81" t="s">
        <v>10</v>
      </c>
      <c r="W136" s="82">
        <f t="shared" si="12"/>
        <v>6</v>
      </c>
      <c r="X136" s="83" t="s">
        <v>13</v>
      </c>
      <c r="Y136" s="84">
        <v>94</v>
      </c>
      <c r="Z136" s="73"/>
      <c r="AA136" s="84"/>
      <c r="AB136" s="85">
        <f t="shared" si="13"/>
        <v>0</v>
      </c>
      <c r="AC136" s="55">
        <v>115</v>
      </c>
      <c r="AD136" s="49">
        <v>34</v>
      </c>
    </row>
    <row r="137" spans="1:30" ht="20.25" customHeight="1">
      <c r="A137" s="73">
        <v>132</v>
      </c>
      <c r="B137" s="73">
        <v>39</v>
      </c>
      <c r="C137" s="261" t="s">
        <v>508</v>
      </c>
      <c r="D137" s="116" t="s">
        <v>406</v>
      </c>
      <c r="E137" s="87" t="s">
        <v>660</v>
      </c>
      <c r="F137" s="219" t="s">
        <v>401</v>
      </c>
      <c r="G137" s="77">
        <f t="shared" si="10"/>
        <v>6</v>
      </c>
      <c r="H137" s="78">
        <f t="shared" si="11"/>
        <v>96</v>
      </c>
      <c r="I137" s="79"/>
      <c r="J137" s="80" t="s">
        <v>10</v>
      </c>
      <c r="K137" s="81" t="s">
        <v>373</v>
      </c>
      <c r="L137" s="81" t="s">
        <v>373</v>
      </c>
      <c r="M137" s="81" t="s">
        <v>375</v>
      </c>
      <c r="N137" s="81" t="s">
        <v>372</v>
      </c>
      <c r="O137" s="81" t="s">
        <v>372</v>
      </c>
      <c r="P137" s="81" t="s">
        <v>373</v>
      </c>
      <c r="Q137" s="81" t="s">
        <v>372</v>
      </c>
      <c r="R137" s="81" t="s">
        <v>375</v>
      </c>
      <c r="S137" s="81" t="s">
        <v>374</v>
      </c>
      <c r="T137" s="81" t="s">
        <v>371</v>
      </c>
      <c r="U137" s="81" t="s">
        <v>375</v>
      </c>
      <c r="V137" s="81" t="s">
        <v>374</v>
      </c>
      <c r="W137" s="82">
        <f t="shared" si="12"/>
        <v>6</v>
      </c>
      <c r="X137" s="83" t="s">
        <v>375</v>
      </c>
      <c r="Y137" s="84">
        <v>96</v>
      </c>
      <c r="Z137" s="73"/>
      <c r="AA137" s="84"/>
      <c r="AB137" s="85">
        <f t="shared" si="13"/>
        <v>0</v>
      </c>
      <c r="AC137" s="55">
        <v>300</v>
      </c>
      <c r="AD137" s="49">
        <v>36</v>
      </c>
    </row>
    <row r="138" spans="1:30" s="141" customFormat="1" ht="20.25" customHeight="1">
      <c r="A138" s="73">
        <v>133</v>
      </c>
      <c r="B138" s="73">
        <v>40</v>
      </c>
      <c r="C138" s="261" t="s">
        <v>773</v>
      </c>
      <c r="D138" s="116" t="s">
        <v>99</v>
      </c>
      <c r="E138" s="87" t="s">
        <v>774</v>
      </c>
      <c r="F138" s="221" t="s">
        <v>361</v>
      </c>
      <c r="G138" s="77">
        <f t="shared" si="10"/>
        <v>6</v>
      </c>
      <c r="H138" s="78">
        <f t="shared" si="11"/>
        <v>98</v>
      </c>
      <c r="I138" s="79"/>
      <c r="J138" s="80" t="s">
        <v>13</v>
      </c>
      <c r="K138" s="81" t="s">
        <v>12</v>
      </c>
      <c r="L138" s="81" t="s">
        <v>34</v>
      </c>
      <c r="M138" s="81" t="s">
        <v>34</v>
      </c>
      <c r="N138" s="81" t="s">
        <v>13</v>
      </c>
      <c r="O138" s="81" t="s">
        <v>13</v>
      </c>
      <c r="P138" s="81" t="s">
        <v>12</v>
      </c>
      <c r="Q138" s="81" t="s">
        <v>10</v>
      </c>
      <c r="R138" s="81" t="s">
        <v>10</v>
      </c>
      <c r="S138" s="81" t="s">
        <v>10</v>
      </c>
      <c r="T138" s="81" t="s">
        <v>12</v>
      </c>
      <c r="U138" s="81" t="s">
        <v>34</v>
      </c>
      <c r="V138" s="81" t="s">
        <v>10</v>
      </c>
      <c r="W138" s="82">
        <f t="shared" si="12"/>
        <v>6</v>
      </c>
      <c r="X138" s="83" t="s">
        <v>34</v>
      </c>
      <c r="Y138" s="84">
        <v>98</v>
      </c>
      <c r="Z138" s="73"/>
      <c r="AA138" s="84"/>
      <c r="AB138" s="85">
        <f t="shared" si="13"/>
        <v>0</v>
      </c>
      <c r="AC138" s="55">
        <v>199</v>
      </c>
      <c r="AD138" s="141">
        <v>38</v>
      </c>
    </row>
    <row r="139" spans="1:30" ht="20.25" customHeight="1">
      <c r="A139" s="73">
        <v>134</v>
      </c>
      <c r="B139" s="73">
        <v>41</v>
      </c>
      <c r="C139" s="261" t="s">
        <v>775</v>
      </c>
      <c r="D139" s="116" t="s">
        <v>827</v>
      </c>
      <c r="E139" s="87" t="s">
        <v>28</v>
      </c>
      <c r="F139" s="221" t="s">
        <v>361</v>
      </c>
      <c r="G139" s="77">
        <f t="shared" si="10"/>
        <v>6</v>
      </c>
      <c r="H139" s="78">
        <f t="shared" si="11"/>
        <v>100</v>
      </c>
      <c r="I139" s="79"/>
      <c r="J139" s="80" t="s">
        <v>35</v>
      </c>
      <c r="K139" s="81" t="s">
        <v>12</v>
      </c>
      <c r="L139" s="81" t="s">
        <v>36</v>
      </c>
      <c r="M139" s="81" t="s">
        <v>34</v>
      </c>
      <c r="N139" s="81" t="s">
        <v>35</v>
      </c>
      <c r="O139" s="81" t="s">
        <v>13</v>
      </c>
      <c r="P139" s="81" t="s">
        <v>12</v>
      </c>
      <c r="Q139" s="81" t="s">
        <v>12</v>
      </c>
      <c r="R139" s="81" t="s">
        <v>34</v>
      </c>
      <c r="S139" s="81" t="s">
        <v>12</v>
      </c>
      <c r="T139" s="81" t="s">
        <v>12</v>
      </c>
      <c r="U139" s="81" t="s">
        <v>13</v>
      </c>
      <c r="V139" s="81" t="s">
        <v>10</v>
      </c>
      <c r="W139" s="82">
        <f t="shared" si="12"/>
        <v>6</v>
      </c>
      <c r="X139" s="83" t="s">
        <v>34</v>
      </c>
      <c r="Y139" s="84">
        <v>100</v>
      </c>
      <c r="Z139" s="73"/>
      <c r="AA139" s="84"/>
      <c r="AB139" s="85">
        <f t="shared" si="13"/>
        <v>0</v>
      </c>
      <c r="AC139" s="55">
        <v>212</v>
      </c>
      <c r="AD139" s="49">
        <v>40</v>
      </c>
    </row>
    <row r="140" spans="1:30" ht="20.25" customHeight="1">
      <c r="A140" s="73">
        <v>135</v>
      </c>
      <c r="B140" s="73"/>
      <c r="C140" s="261" t="s">
        <v>509</v>
      </c>
      <c r="D140" s="116" t="s">
        <v>197</v>
      </c>
      <c r="E140" s="87" t="s">
        <v>707</v>
      </c>
      <c r="F140" s="222"/>
      <c r="G140" s="77">
        <f t="shared" si="10"/>
        <v>6</v>
      </c>
      <c r="H140" s="78">
        <f t="shared" si="11"/>
        <v>112</v>
      </c>
      <c r="I140" s="79"/>
      <c r="J140" s="80" t="s">
        <v>13</v>
      </c>
      <c r="K140" s="81" t="s">
        <v>12</v>
      </c>
      <c r="L140" s="81" t="s">
        <v>36</v>
      </c>
      <c r="M140" s="81" t="s">
        <v>35</v>
      </c>
      <c r="N140" s="81" t="s">
        <v>13</v>
      </c>
      <c r="O140" s="81" t="s">
        <v>35</v>
      </c>
      <c r="P140" s="81" t="s">
        <v>12</v>
      </c>
      <c r="Q140" s="81" t="s">
        <v>10</v>
      </c>
      <c r="R140" s="81" t="s">
        <v>36</v>
      </c>
      <c r="S140" s="81" t="s">
        <v>10</v>
      </c>
      <c r="T140" s="81" t="s">
        <v>12</v>
      </c>
      <c r="U140" s="81" t="s">
        <v>34</v>
      </c>
      <c r="V140" s="81" t="s">
        <v>10</v>
      </c>
      <c r="W140" s="82">
        <f t="shared" si="12"/>
        <v>6</v>
      </c>
      <c r="X140" s="83" t="s">
        <v>12</v>
      </c>
      <c r="Y140" s="84">
        <v>112</v>
      </c>
      <c r="Z140" s="73"/>
      <c r="AA140" s="84"/>
      <c r="AB140" s="85">
        <f t="shared" si="13"/>
        <v>0</v>
      </c>
      <c r="AC140" s="55">
        <v>262</v>
      </c>
      <c r="AD140" s="49">
        <v>52</v>
      </c>
    </row>
    <row r="141" spans="1:30" ht="20.25" customHeight="1">
      <c r="A141" s="73">
        <v>136</v>
      </c>
      <c r="B141" s="73"/>
      <c r="C141" s="261" t="s">
        <v>510</v>
      </c>
      <c r="D141" s="116" t="s">
        <v>181</v>
      </c>
      <c r="E141" s="87" t="s">
        <v>707</v>
      </c>
      <c r="F141" s="222"/>
      <c r="G141" s="77">
        <f t="shared" si="10"/>
        <v>6</v>
      </c>
      <c r="H141" s="78">
        <f t="shared" si="11"/>
        <v>116</v>
      </c>
      <c r="I141" s="79"/>
      <c r="J141" s="80" t="s">
        <v>36</v>
      </c>
      <c r="K141" s="81" t="s">
        <v>12</v>
      </c>
      <c r="L141" s="81" t="s">
        <v>35</v>
      </c>
      <c r="M141" s="81" t="s">
        <v>35</v>
      </c>
      <c r="N141" s="81" t="s">
        <v>34</v>
      </c>
      <c r="O141" s="81" t="s">
        <v>34</v>
      </c>
      <c r="P141" s="81" t="s">
        <v>12</v>
      </c>
      <c r="Q141" s="81" t="s">
        <v>12</v>
      </c>
      <c r="R141" s="81" t="s">
        <v>13</v>
      </c>
      <c r="S141" s="81" t="s">
        <v>12</v>
      </c>
      <c r="T141" s="81" t="s">
        <v>12</v>
      </c>
      <c r="U141" s="81" t="s">
        <v>10</v>
      </c>
      <c r="V141" s="81" t="s">
        <v>10</v>
      </c>
      <c r="W141" s="82">
        <f t="shared" si="12"/>
        <v>6</v>
      </c>
      <c r="X141" s="83" t="s">
        <v>13</v>
      </c>
      <c r="Y141" s="84">
        <v>116</v>
      </c>
      <c r="Z141" s="73"/>
      <c r="AA141" s="84"/>
      <c r="AB141" s="85">
        <f t="shared" si="13"/>
        <v>0</v>
      </c>
      <c r="AC141" s="55">
        <v>187</v>
      </c>
      <c r="AD141" s="49">
        <v>56</v>
      </c>
    </row>
    <row r="142" spans="1:30" ht="20.25" customHeight="1">
      <c r="A142" s="73">
        <v>137</v>
      </c>
      <c r="B142" s="73">
        <v>42</v>
      </c>
      <c r="C142" s="261" t="s">
        <v>511</v>
      </c>
      <c r="D142" s="116" t="s">
        <v>389</v>
      </c>
      <c r="E142" s="87" t="s">
        <v>32</v>
      </c>
      <c r="F142" s="220" t="s">
        <v>361</v>
      </c>
      <c r="G142" s="77">
        <f t="shared" si="10"/>
        <v>6</v>
      </c>
      <c r="H142" s="78">
        <f t="shared" si="11"/>
        <v>116</v>
      </c>
      <c r="I142" s="79"/>
      <c r="J142" s="80" t="s">
        <v>36</v>
      </c>
      <c r="K142" s="81" t="s">
        <v>12</v>
      </c>
      <c r="L142" s="81" t="s">
        <v>13</v>
      </c>
      <c r="M142" s="81" t="s">
        <v>36</v>
      </c>
      <c r="N142" s="81" t="s">
        <v>13</v>
      </c>
      <c r="O142" s="81" t="s">
        <v>34</v>
      </c>
      <c r="P142" s="81" t="s">
        <v>12</v>
      </c>
      <c r="Q142" s="81" t="s">
        <v>12</v>
      </c>
      <c r="R142" s="81" t="s">
        <v>10</v>
      </c>
      <c r="S142" s="81" t="s">
        <v>10</v>
      </c>
      <c r="T142" s="81" t="s">
        <v>12</v>
      </c>
      <c r="U142" s="81" t="s">
        <v>34</v>
      </c>
      <c r="V142" s="81" t="s">
        <v>10</v>
      </c>
      <c r="W142" s="82">
        <f t="shared" si="12"/>
        <v>6</v>
      </c>
      <c r="X142" s="83" t="s">
        <v>34</v>
      </c>
      <c r="Y142" s="84">
        <v>116</v>
      </c>
      <c r="Z142" s="73"/>
      <c r="AA142" s="84"/>
      <c r="AB142" s="85">
        <f t="shared" si="13"/>
        <v>0</v>
      </c>
      <c r="AC142" s="55">
        <v>279</v>
      </c>
      <c r="AD142" s="49">
        <v>56</v>
      </c>
    </row>
    <row r="143" spans="1:29" ht="20.25" customHeight="1">
      <c r="A143" s="73">
        <v>138</v>
      </c>
      <c r="B143" s="73"/>
      <c r="C143" s="261" t="s">
        <v>512</v>
      </c>
      <c r="D143" s="116" t="s">
        <v>828</v>
      </c>
      <c r="E143" s="87"/>
      <c r="F143" s="220"/>
      <c r="G143" s="77">
        <f t="shared" si="10"/>
        <v>6</v>
      </c>
      <c r="H143" s="78">
        <f t="shared" si="11"/>
        <v>120</v>
      </c>
      <c r="I143" s="79"/>
      <c r="J143" s="80" t="s">
        <v>13</v>
      </c>
      <c r="K143" s="81" t="s">
        <v>373</v>
      </c>
      <c r="L143" s="81" t="s">
        <v>375</v>
      </c>
      <c r="M143" s="81" t="s">
        <v>370</v>
      </c>
      <c r="N143" s="81" t="s">
        <v>375</v>
      </c>
      <c r="O143" s="81" t="s">
        <v>373</v>
      </c>
      <c r="P143" s="81" t="s">
        <v>373</v>
      </c>
      <c r="Q143" s="81" t="s">
        <v>373</v>
      </c>
      <c r="R143" s="81" t="s">
        <v>373</v>
      </c>
      <c r="S143" s="81" t="s">
        <v>374</v>
      </c>
      <c r="T143" s="81" t="s">
        <v>373</v>
      </c>
      <c r="U143" s="81" t="s">
        <v>375</v>
      </c>
      <c r="V143" s="81" t="s">
        <v>373</v>
      </c>
      <c r="W143" s="82">
        <f t="shared" si="12"/>
        <v>6</v>
      </c>
      <c r="X143" s="83" t="s">
        <v>376</v>
      </c>
      <c r="Y143" s="84">
        <v>120</v>
      </c>
      <c r="Z143" s="73"/>
      <c r="AA143" s="84"/>
      <c r="AB143" s="85">
        <f t="shared" si="13"/>
        <v>0</v>
      </c>
      <c r="AC143" s="55">
        <v>286</v>
      </c>
    </row>
    <row r="144" spans="1:29" ht="20.25" customHeight="1">
      <c r="A144" s="73">
        <v>139</v>
      </c>
      <c r="B144" s="73"/>
      <c r="C144" s="261" t="s">
        <v>513</v>
      </c>
      <c r="D144" s="116" t="s">
        <v>203</v>
      </c>
      <c r="E144" s="87" t="s">
        <v>776</v>
      </c>
      <c r="F144" s="211"/>
      <c r="G144" s="77">
        <f t="shared" si="10"/>
        <v>5</v>
      </c>
      <c r="H144" s="78">
        <f t="shared" si="11"/>
        <v>14</v>
      </c>
      <c r="I144" s="79"/>
      <c r="J144" s="80" t="s">
        <v>13</v>
      </c>
      <c r="K144" s="81" t="s">
        <v>12</v>
      </c>
      <c r="L144" s="81" t="s">
        <v>34</v>
      </c>
      <c r="M144" s="81" t="s">
        <v>13</v>
      </c>
      <c r="N144" s="81" t="s">
        <v>13</v>
      </c>
      <c r="O144" s="81" t="s">
        <v>35</v>
      </c>
      <c r="P144" s="81" t="s">
        <v>13</v>
      </c>
      <c r="Q144" s="81" t="s">
        <v>35</v>
      </c>
      <c r="R144" s="81" t="s">
        <v>35</v>
      </c>
      <c r="S144" s="81" t="s">
        <v>35</v>
      </c>
      <c r="T144" s="81" t="s">
        <v>12</v>
      </c>
      <c r="U144" s="81" t="s">
        <v>34</v>
      </c>
      <c r="V144" s="81" t="s">
        <v>10</v>
      </c>
      <c r="W144" s="82">
        <f t="shared" si="12"/>
        <v>4</v>
      </c>
      <c r="X144" s="83" t="s">
        <v>36</v>
      </c>
      <c r="Y144" s="84">
        <v>14</v>
      </c>
      <c r="Z144" s="73"/>
      <c r="AA144" s="84"/>
      <c r="AB144" s="85">
        <f t="shared" si="13"/>
        <v>1</v>
      </c>
      <c r="AC144" s="55">
        <v>259</v>
      </c>
    </row>
    <row r="145" spans="1:30" ht="20.25" customHeight="1">
      <c r="A145" s="73">
        <v>140</v>
      </c>
      <c r="B145" s="73"/>
      <c r="C145" s="261" t="s">
        <v>514</v>
      </c>
      <c r="D145" s="116" t="s">
        <v>128</v>
      </c>
      <c r="E145" s="87" t="s">
        <v>777</v>
      </c>
      <c r="F145" s="201"/>
      <c r="G145" s="77">
        <f aca="true" t="shared" si="14" ref="G145:G176">IF(J145="","",W145+AB145)</f>
        <v>5</v>
      </c>
      <c r="H145" s="78">
        <f t="shared" si="11"/>
        <v>68</v>
      </c>
      <c r="I145" s="79"/>
      <c r="J145" s="80" t="s">
        <v>13</v>
      </c>
      <c r="K145" s="81" t="s">
        <v>12</v>
      </c>
      <c r="L145" s="81" t="s">
        <v>12</v>
      </c>
      <c r="M145" s="81" t="s">
        <v>36</v>
      </c>
      <c r="N145" s="81" t="s">
        <v>34</v>
      </c>
      <c r="O145" s="81" t="s">
        <v>35</v>
      </c>
      <c r="P145" s="81" t="s">
        <v>13</v>
      </c>
      <c r="Q145" s="81" t="s">
        <v>12</v>
      </c>
      <c r="R145" s="81" t="s">
        <v>36</v>
      </c>
      <c r="S145" s="81" t="s">
        <v>10</v>
      </c>
      <c r="T145" s="81" t="s">
        <v>12</v>
      </c>
      <c r="U145" s="81" t="s">
        <v>34</v>
      </c>
      <c r="V145" s="81" t="s">
        <v>12</v>
      </c>
      <c r="W145" s="82">
        <f t="shared" si="12"/>
        <v>5</v>
      </c>
      <c r="X145" s="83" t="s">
        <v>34</v>
      </c>
      <c r="Y145" s="84">
        <v>68</v>
      </c>
      <c r="Z145" s="73"/>
      <c r="AA145" s="84"/>
      <c r="AB145" s="85">
        <f t="shared" si="13"/>
        <v>0</v>
      </c>
      <c r="AC145" s="55">
        <v>151</v>
      </c>
      <c r="AD145" s="49">
        <v>8</v>
      </c>
    </row>
    <row r="146" spans="1:30" ht="20.25" customHeight="1">
      <c r="A146" s="73">
        <v>141</v>
      </c>
      <c r="B146" s="73"/>
      <c r="C146" s="261" t="s">
        <v>411</v>
      </c>
      <c r="D146" s="116" t="s">
        <v>829</v>
      </c>
      <c r="E146" s="87" t="s">
        <v>379</v>
      </c>
      <c r="F146" s="219"/>
      <c r="G146" s="77">
        <f t="shared" si="14"/>
        <v>5</v>
      </c>
      <c r="H146" s="78">
        <f t="shared" si="11"/>
        <v>69</v>
      </c>
      <c r="I146" s="79"/>
      <c r="J146" s="80" t="s">
        <v>36</v>
      </c>
      <c r="K146" s="81" t="s">
        <v>373</v>
      </c>
      <c r="L146" s="81" t="s">
        <v>371</v>
      </c>
      <c r="M146" s="81" t="s">
        <v>370</v>
      </c>
      <c r="N146" s="81" t="s">
        <v>375</v>
      </c>
      <c r="O146" s="81" t="s">
        <v>372</v>
      </c>
      <c r="P146" s="81" t="s">
        <v>373</v>
      </c>
      <c r="Q146" s="81" t="s">
        <v>373</v>
      </c>
      <c r="R146" s="81" t="s">
        <v>372</v>
      </c>
      <c r="S146" s="81" t="s">
        <v>374</v>
      </c>
      <c r="T146" s="81" t="s">
        <v>413</v>
      </c>
      <c r="U146" s="81" t="s">
        <v>375</v>
      </c>
      <c r="V146" s="81" t="s">
        <v>373</v>
      </c>
      <c r="W146" s="82">
        <f t="shared" si="12"/>
        <v>5</v>
      </c>
      <c r="X146" s="83" t="s">
        <v>375</v>
      </c>
      <c r="Y146" s="84">
        <v>69</v>
      </c>
      <c r="Z146" s="73"/>
      <c r="AA146" s="84"/>
      <c r="AB146" s="85">
        <f t="shared" si="13"/>
        <v>0</v>
      </c>
      <c r="AC146" s="55">
        <v>305</v>
      </c>
      <c r="AD146" s="49">
        <v>9</v>
      </c>
    </row>
    <row r="147" spans="1:30" ht="20.25" customHeight="1">
      <c r="A147" s="73">
        <v>142</v>
      </c>
      <c r="B147" s="73"/>
      <c r="C147" s="261" t="s">
        <v>778</v>
      </c>
      <c r="D147" s="116" t="s">
        <v>157</v>
      </c>
      <c r="E147" s="87" t="s">
        <v>655</v>
      </c>
      <c r="F147" s="210"/>
      <c r="G147" s="77">
        <f t="shared" si="14"/>
        <v>5</v>
      </c>
      <c r="H147" s="78">
        <f t="shared" si="11"/>
        <v>72</v>
      </c>
      <c r="I147" s="79"/>
      <c r="J147" s="80" t="s">
        <v>12</v>
      </c>
      <c r="K147" s="81" t="s">
        <v>12</v>
      </c>
      <c r="L147" s="81" t="s">
        <v>13</v>
      </c>
      <c r="M147" s="81" t="s">
        <v>35</v>
      </c>
      <c r="N147" s="81" t="s">
        <v>34</v>
      </c>
      <c r="O147" s="81" t="s">
        <v>13</v>
      </c>
      <c r="P147" s="81" t="s">
        <v>12</v>
      </c>
      <c r="Q147" s="81" t="s">
        <v>10</v>
      </c>
      <c r="R147" s="81" t="s">
        <v>12</v>
      </c>
      <c r="S147" s="81" t="s">
        <v>10</v>
      </c>
      <c r="T147" s="81" t="s">
        <v>12</v>
      </c>
      <c r="U147" s="81" t="s">
        <v>34</v>
      </c>
      <c r="V147" s="81" t="s">
        <v>10</v>
      </c>
      <c r="W147" s="82">
        <f t="shared" si="12"/>
        <v>5</v>
      </c>
      <c r="X147" s="83" t="s">
        <v>34</v>
      </c>
      <c r="Y147" s="84">
        <v>72</v>
      </c>
      <c r="Z147" s="73"/>
      <c r="AA147" s="84"/>
      <c r="AB147" s="85">
        <f t="shared" si="13"/>
        <v>0</v>
      </c>
      <c r="AC147" s="55">
        <v>204</v>
      </c>
      <c r="AD147" s="49">
        <v>12</v>
      </c>
    </row>
    <row r="148" spans="1:30" ht="20.25" customHeight="1">
      <c r="A148" s="73">
        <v>142</v>
      </c>
      <c r="B148" s="73">
        <v>43</v>
      </c>
      <c r="C148" s="261" t="s">
        <v>515</v>
      </c>
      <c r="D148" s="116" t="s">
        <v>398</v>
      </c>
      <c r="E148" s="87" t="s">
        <v>31</v>
      </c>
      <c r="F148" s="219" t="s">
        <v>361</v>
      </c>
      <c r="G148" s="77">
        <f t="shared" si="14"/>
        <v>5</v>
      </c>
      <c r="H148" s="78">
        <f t="shared" si="11"/>
        <v>72</v>
      </c>
      <c r="I148" s="79"/>
      <c r="J148" s="80" t="s">
        <v>13</v>
      </c>
      <c r="K148" s="81" t="s">
        <v>373</v>
      </c>
      <c r="L148" s="81" t="s">
        <v>372</v>
      </c>
      <c r="M148" s="81" t="s">
        <v>372</v>
      </c>
      <c r="N148" s="81" t="s">
        <v>375</v>
      </c>
      <c r="O148" s="81" t="s">
        <v>370</v>
      </c>
      <c r="P148" s="81" t="s">
        <v>373</v>
      </c>
      <c r="Q148" s="81" t="s">
        <v>373</v>
      </c>
      <c r="R148" s="81" t="s">
        <v>374</v>
      </c>
      <c r="S148" s="81" t="s">
        <v>372</v>
      </c>
      <c r="T148" s="81" t="s">
        <v>373</v>
      </c>
      <c r="U148" s="81" t="s">
        <v>370</v>
      </c>
      <c r="V148" s="81" t="s">
        <v>373</v>
      </c>
      <c r="W148" s="82">
        <f t="shared" si="12"/>
        <v>5</v>
      </c>
      <c r="X148" s="83" t="s">
        <v>375</v>
      </c>
      <c r="Y148" s="84">
        <v>72</v>
      </c>
      <c r="Z148" s="73"/>
      <c r="AA148" s="84"/>
      <c r="AB148" s="85">
        <f t="shared" si="13"/>
        <v>0</v>
      </c>
      <c r="AC148" s="55">
        <v>292</v>
      </c>
      <c r="AD148" s="49">
        <v>12</v>
      </c>
    </row>
    <row r="149" spans="1:30" ht="20.25" customHeight="1">
      <c r="A149" s="73">
        <v>144</v>
      </c>
      <c r="B149" s="73">
        <v>44</v>
      </c>
      <c r="C149" s="261" t="s">
        <v>779</v>
      </c>
      <c r="D149" s="116" t="s">
        <v>213</v>
      </c>
      <c r="E149" s="87" t="s">
        <v>653</v>
      </c>
      <c r="F149" s="221" t="s">
        <v>361</v>
      </c>
      <c r="G149" s="77">
        <f t="shared" si="14"/>
        <v>5</v>
      </c>
      <c r="H149" s="78">
        <f t="shared" si="11"/>
        <v>77</v>
      </c>
      <c r="I149" s="79"/>
      <c r="J149" s="80" t="s">
        <v>13</v>
      </c>
      <c r="K149" s="81" t="s">
        <v>12</v>
      </c>
      <c r="L149" s="81" t="s">
        <v>10</v>
      </c>
      <c r="M149" s="81" t="s">
        <v>13</v>
      </c>
      <c r="N149" s="81" t="s">
        <v>13</v>
      </c>
      <c r="O149" s="81" t="s">
        <v>34</v>
      </c>
      <c r="P149" s="81" t="s">
        <v>12</v>
      </c>
      <c r="Q149" s="81" t="s">
        <v>12</v>
      </c>
      <c r="R149" s="81" t="s">
        <v>13</v>
      </c>
      <c r="S149" s="81" t="s">
        <v>12</v>
      </c>
      <c r="T149" s="81" t="s">
        <v>12</v>
      </c>
      <c r="U149" s="81" t="s">
        <v>34</v>
      </c>
      <c r="V149" s="81" t="s">
        <v>12</v>
      </c>
      <c r="W149" s="82">
        <f t="shared" si="12"/>
        <v>5</v>
      </c>
      <c r="X149" s="83" t="s">
        <v>34</v>
      </c>
      <c r="Y149" s="84">
        <v>77</v>
      </c>
      <c r="Z149" s="73"/>
      <c r="AA149" s="84"/>
      <c r="AB149" s="85">
        <f t="shared" si="13"/>
        <v>0</v>
      </c>
      <c r="AC149" s="55">
        <v>256</v>
      </c>
      <c r="AD149" s="49">
        <v>17</v>
      </c>
    </row>
    <row r="150" spans="1:30" ht="20.25" customHeight="1">
      <c r="A150" s="73">
        <v>145</v>
      </c>
      <c r="B150" s="73">
        <v>45</v>
      </c>
      <c r="C150" s="261" t="s">
        <v>517</v>
      </c>
      <c r="D150" s="116" t="s">
        <v>830</v>
      </c>
      <c r="E150" s="87" t="s">
        <v>28</v>
      </c>
      <c r="F150" s="220" t="s">
        <v>361</v>
      </c>
      <c r="G150" s="77">
        <f t="shared" si="14"/>
        <v>5</v>
      </c>
      <c r="H150" s="78">
        <f t="shared" si="11"/>
        <v>79</v>
      </c>
      <c r="I150" s="79"/>
      <c r="J150" s="80" t="s">
        <v>10</v>
      </c>
      <c r="K150" s="81" t="s">
        <v>373</v>
      </c>
      <c r="L150" s="81" t="s">
        <v>375</v>
      </c>
      <c r="M150" s="81" t="s">
        <v>371</v>
      </c>
      <c r="N150" s="81" t="s">
        <v>372</v>
      </c>
      <c r="O150" s="81" t="s">
        <v>371</v>
      </c>
      <c r="P150" s="81" t="s">
        <v>373</v>
      </c>
      <c r="Q150" s="81" t="s">
        <v>373</v>
      </c>
      <c r="R150" s="81" t="s">
        <v>370</v>
      </c>
      <c r="S150" s="81" t="s">
        <v>374</v>
      </c>
      <c r="T150" s="81" t="s">
        <v>371</v>
      </c>
      <c r="U150" s="81" t="s">
        <v>375</v>
      </c>
      <c r="V150" s="81" t="s">
        <v>373</v>
      </c>
      <c r="W150" s="82">
        <f t="shared" si="12"/>
        <v>5</v>
      </c>
      <c r="X150" s="83" t="s">
        <v>373</v>
      </c>
      <c r="Y150" s="84">
        <v>79</v>
      </c>
      <c r="Z150" s="73"/>
      <c r="AA150" s="84"/>
      <c r="AB150" s="85">
        <f t="shared" si="13"/>
        <v>0</v>
      </c>
      <c r="AC150" s="55">
        <v>268</v>
      </c>
      <c r="AD150" s="49">
        <v>19</v>
      </c>
    </row>
    <row r="151" spans="1:30" ht="20.25" customHeight="1">
      <c r="A151" s="73">
        <v>146</v>
      </c>
      <c r="B151" s="73">
        <v>46</v>
      </c>
      <c r="C151" s="261" t="s">
        <v>780</v>
      </c>
      <c r="D151" s="116" t="s">
        <v>781</v>
      </c>
      <c r="E151" s="87" t="s">
        <v>33</v>
      </c>
      <c r="F151" s="221" t="s">
        <v>361</v>
      </c>
      <c r="G151" s="77">
        <f t="shared" si="14"/>
        <v>5</v>
      </c>
      <c r="H151" s="78">
        <f t="shared" si="11"/>
        <v>85</v>
      </c>
      <c r="I151" s="79"/>
      <c r="J151" s="80" t="s">
        <v>10</v>
      </c>
      <c r="K151" s="81" t="s">
        <v>12</v>
      </c>
      <c r="L151" s="81" t="s">
        <v>36</v>
      </c>
      <c r="M151" s="81" t="s">
        <v>35</v>
      </c>
      <c r="N151" s="81" t="s">
        <v>13</v>
      </c>
      <c r="O151" s="81" t="s">
        <v>13</v>
      </c>
      <c r="P151" s="81" t="s">
        <v>12</v>
      </c>
      <c r="Q151" s="81" t="s">
        <v>12</v>
      </c>
      <c r="R151" s="81" t="s">
        <v>10</v>
      </c>
      <c r="S151" s="81" t="s">
        <v>10</v>
      </c>
      <c r="T151" s="81" t="s">
        <v>12</v>
      </c>
      <c r="U151" s="81" t="s">
        <v>369</v>
      </c>
      <c r="V151" s="81" t="s">
        <v>367</v>
      </c>
      <c r="W151" s="82">
        <f t="shared" si="12"/>
        <v>5</v>
      </c>
      <c r="X151" s="83" t="s">
        <v>12</v>
      </c>
      <c r="Y151" s="84">
        <v>85</v>
      </c>
      <c r="Z151" s="73"/>
      <c r="AA151" s="84"/>
      <c r="AB151" s="85">
        <f t="shared" si="13"/>
        <v>0</v>
      </c>
      <c r="AC151" s="55">
        <v>114</v>
      </c>
      <c r="AD151" s="49">
        <v>25</v>
      </c>
    </row>
    <row r="152" spans="1:30" ht="20.25" customHeight="1">
      <c r="A152" s="73">
        <v>147</v>
      </c>
      <c r="B152" s="73"/>
      <c r="C152" s="261" t="s">
        <v>518</v>
      </c>
      <c r="D152" s="116" t="s">
        <v>831</v>
      </c>
      <c r="E152" s="87" t="s">
        <v>390</v>
      </c>
      <c r="F152" s="220"/>
      <c r="G152" s="77">
        <f t="shared" si="14"/>
        <v>5</v>
      </c>
      <c r="H152" s="78">
        <f t="shared" si="11"/>
        <v>92</v>
      </c>
      <c r="I152" s="79"/>
      <c r="J152" s="80" t="s">
        <v>36</v>
      </c>
      <c r="K152" s="81" t="s">
        <v>367</v>
      </c>
      <c r="L152" s="81" t="s">
        <v>36</v>
      </c>
      <c r="M152" s="81" t="s">
        <v>367</v>
      </c>
      <c r="N152" s="81" t="s">
        <v>34</v>
      </c>
      <c r="O152" s="81" t="s">
        <v>13</v>
      </c>
      <c r="P152" s="81" t="s">
        <v>12</v>
      </c>
      <c r="Q152" s="81" t="s">
        <v>12</v>
      </c>
      <c r="R152" s="81" t="s">
        <v>12</v>
      </c>
      <c r="S152" s="81" t="s">
        <v>10</v>
      </c>
      <c r="T152" s="81" t="s">
        <v>367</v>
      </c>
      <c r="U152" s="81" t="s">
        <v>34</v>
      </c>
      <c r="V152" s="81" t="s">
        <v>12</v>
      </c>
      <c r="W152" s="82">
        <f t="shared" si="12"/>
        <v>5</v>
      </c>
      <c r="X152" s="83" t="s">
        <v>34</v>
      </c>
      <c r="Y152" s="84">
        <v>92</v>
      </c>
      <c r="Z152" s="73"/>
      <c r="AA152" s="84"/>
      <c r="AB152" s="85">
        <f t="shared" si="13"/>
        <v>0</v>
      </c>
      <c r="AC152" s="55">
        <v>281</v>
      </c>
      <c r="AD152" s="49">
        <v>32</v>
      </c>
    </row>
    <row r="153" spans="1:30" ht="20.25" customHeight="1">
      <c r="A153" s="73">
        <v>148</v>
      </c>
      <c r="B153" s="73"/>
      <c r="C153" s="261" t="s">
        <v>519</v>
      </c>
      <c r="D153" s="116" t="s">
        <v>150</v>
      </c>
      <c r="E153" s="87" t="s">
        <v>782</v>
      </c>
      <c r="F153" s="220"/>
      <c r="G153" s="77">
        <f t="shared" si="14"/>
        <v>5</v>
      </c>
      <c r="H153" s="78">
        <f t="shared" si="11"/>
        <v>97</v>
      </c>
      <c r="I153" s="79"/>
      <c r="J153" s="80" t="s">
        <v>34</v>
      </c>
      <c r="K153" s="81" t="s">
        <v>12</v>
      </c>
      <c r="L153" s="81" t="s">
        <v>369</v>
      </c>
      <c r="M153" s="81" t="s">
        <v>12</v>
      </c>
      <c r="N153" s="81" t="s">
        <v>34</v>
      </c>
      <c r="O153" s="81" t="s">
        <v>34</v>
      </c>
      <c r="P153" s="81" t="s">
        <v>12</v>
      </c>
      <c r="Q153" s="81" t="s">
        <v>10</v>
      </c>
      <c r="R153" s="81" t="s">
        <v>35</v>
      </c>
      <c r="S153" s="81" t="s">
        <v>13</v>
      </c>
      <c r="T153" s="81" t="s">
        <v>34</v>
      </c>
      <c r="U153" s="81" t="s">
        <v>34</v>
      </c>
      <c r="V153" s="81" t="s">
        <v>34</v>
      </c>
      <c r="W153" s="82">
        <f t="shared" si="12"/>
        <v>5</v>
      </c>
      <c r="X153" s="83" t="s">
        <v>34</v>
      </c>
      <c r="Y153" s="84">
        <v>97</v>
      </c>
      <c r="Z153" s="73"/>
      <c r="AA153" s="84"/>
      <c r="AB153" s="85">
        <f t="shared" si="13"/>
        <v>0</v>
      </c>
      <c r="AC153" s="55">
        <v>215</v>
      </c>
      <c r="AD153" s="49">
        <v>37</v>
      </c>
    </row>
    <row r="154" spans="1:30" ht="20.25" customHeight="1">
      <c r="A154" s="73">
        <v>149</v>
      </c>
      <c r="B154" s="73">
        <v>47</v>
      </c>
      <c r="C154" s="261" t="s">
        <v>783</v>
      </c>
      <c r="D154" s="116" t="s">
        <v>784</v>
      </c>
      <c r="E154" s="87" t="s">
        <v>28</v>
      </c>
      <c r="F154" s="221" t="s">
        <v>361</v>
      </c>
      <c r="G154" s="77">
        <f t="shared" si="14"/>
        <v>5</v>
      </c>
      <c r="H154" s="78">
        <f t="shared" si="11"/>
        <v>102</v>
      </c>
      <c r="I154" s="79"/>
      <c r="J154" s="80" t="s">
        <v>13</v>
      </c>
      <c r="K154" s="81" t="s">
        <v>12</v>
      </c>
      <c r="L154" s="81" t="s">
        <v>34</v>
      </c>
      <c r="M154" s="81" t="s">
        <v>35</v>
      </c>
      <c r="N154" s="81" t="s">
        <v>13</v>
      </c>
      <c r="O154" s="81" t="s">
        <v>34</v>
      </c>
      <c r="P154" s="81" t="s">
        <v>12</v>
      </c>
      <c r="Q154" s="81" t="s">
        <v>12</v>
      </c>
      <c r="R154" s="81" t="s">
        <v>10</v>
      </c>
      <c r="S154" s="81" t="s">
        <v>13</v>
      </c>
      <c r="T154" s="81" t="s">
        <v>12</v>
      </c>
      <c r="U154" s="81" t="s">
        <v>10</v>
      </c>
      <c r="V154" s="81" t="s">
        <v>12</v>
      </c>
      <c r="W154" s="82">
        <f t="shared" si="12"/>
        <v>5</v>
      </c>
      <c r="X154" s="83" t="s">
        <v>13</v>
      </c>
      <c r="Y154" s="84">
        <v>102</v>
      </c>
      <c r="Z154" s="73"/>
      <c r="AA154" s="84"/>
      <c r="AB154" s="85">
        <f t="shared" si="13"/>
        <v>0</v>
      </c>
      <c r="AC154" s="55">
        <v>179</v>
      </c>
      <c r="AD154" s="49">
        <v>42</v>
      </c>
    </row>
    <row r="155" spans="1:30" ht="20.25" customHeight="1">
      <c r="A155" s="73">
        <v>150</v>
      </c>
      <c r="B155" s="73">
        <v>48</v>
      </c>
      <c r="C155" s="261" t="s">
        <v>785</v>
      </c>
      <c r="D155" s="116" t="s">
        <v>786</v>
      </c>
      <c r="E155" s="87" t="s">
        <v>28</v>
      </c>
      <c r="F155" s="221" t="s">
        <v>361</v>
      </c>
      <c r="G155" s="77">
        <f t="shared" si="14"/>
        <v>5</v>
      </c>
      <c r="H155" s="78">
        <f t="shared" si="11"/>
        <v>106</v>
      </c>
      <c r="I155" s="79"/>
      <c r="J155" s="80" t="s">
        <v>34</v>
      </c>
      <c r="K155" s="81" t="s">
        <v>12</v>
      </c>
      <c r="L155" s="81" t="s">
        <v>34</v>
      </c>
      <c r="M155" s="81" t="s">
        <v>34</v>
      </c>
      <c r="N155" s="81" t="s">
        <v>13</v>
      </c>
      <c r="O155" s="81" t="s">
        <v>34</v>
      </c>
      <c r="P155" s="81" t="s">
        <v>369</v>
      </c>
      <c r="Q155" s="81" t="s">
        <v>10</v>
      </c>
      <c r="R155" s="81" t="s">
        <v>10</v>
      </c>
      <c r="S155" s="81" t="s">
        <v>10</v>
      </c>
      <c r="T155" s="81" t="s">
        <v>34</v>
      </c>
      <c r="U155" s="81" t="s">
        <v>34</v>
      </c>
      <c r="V155" s="81" t="s">
        <v>10</v>
      </c>
      <c r="W155" s="82">
        <f t="shared" si="12"/>
        <v>5</v>
      </c>
      <c r="X155" s="83" t="s">
        <v>34</v>
      </c>
      <c r="Y155" s="84">
        <v>106</v>
      </c>
      <c r="Z155" s="73"/>
      <c r="AA155" s="84"/>
      <c r="AB155" s="85">
        <f t="shared" si="13"/>
        <v>0</v>
      </c>
      <c r="AC155" s="55">
        <v>203</v>
      </c>
      <c r="AD155" s="49">
        <v>46</v>
      </c>
    </row>
    <row r="156" spans="1:29" ht="20.25" customHeight="1">
      <c r="A156" s="73">
        <v>151</v>
      </c>
      <c r="B156" s="73"/>
      <c r="C156" s="261" t="s">
        <v>510</v>
      </c>
      <c r="D156" s="116" t="s">
        <v>191</v>
      </c>
      <c r="E156" s="87" t="s">
        <v>707</v>
      </c>
      <c r="F156" s="222"/>
      <c r="G156" s="77">
        <f t="shared" si="14"/>
        <v>5</v>
      </c>
      <c r="H156" s="78">
        <f t="shared" si="11"/>
        <v>120</v>
      </c>
      <c r="I156" s="79"/>
      <c r="J156" s="80" t="s">
        <v>13</v>
      </c>
      <c r="K156" s="81" t="s">
        <v>373</v>
      </c>
      <c r="L156" s="81" t="s">
        <v>371</v>
      </c>
      <c r="M156" s="81" t="s">
        <v>375</v>
      </c>
      <c r="N156" s="81" t="s">
        <v>375</v>
      </c>
      <c r="O156" s="81" t="s">
        <v>370</v>
      </c>
      <c r="P156" s="81" t="s">
        <v>372</v>
      </c>
      <c r="Q156" s="81" t="s">
        <v>373</v>
      </c>
      <c r="R156" s="81" t="s">
        <v>376</v>
      </c>
      <c r="S156" s="81" t="s">
        <v>376</v>
      </c>
      <c r="T156" s="81" t="s">
        <v>376</v>
      </c>
      <c r="U156" s="81" t="s">
        <v>376</v>
      </c>
      <c r="V156" s="81" t="s">
        <v>376</v>
      </c>
      <c r="W156" s="82">
        <f t="shared" si="12"/>
        <v>5</v>
      </c>
      <c r="X156" s="83" t="s">
        <v>376</v>
      </c>
      <c r="Y156" s="84">
        <v>120</v>
      </c>
      <c r="Z156" s="73"/>
      <c r="AA156" s="84"/>
      <c r="AB156" s="85">
        <f t="shared" si="13"/>
        <v>0</v>
      </c>
      <c r="AC156" s="55">
        <v>188</v>
      </c>
    </row>
    <row r="157" spans="1:30" ht="20.25" customHeight="1">
      <c r="A157" s="73">
        <v>152</v>
      </c>
      <c r="B157" s="73">
        <v>49</v>
      </c>
      <c r="C157" s="261" t="s">
        <v>787</v>
      </c>
      <c r="D157" s="116" t="s">
        <v>107</v>
      </c>
      <c r="E157" s="87" t="s">
        <v>788</v>
      </c>
      <c r="F157" s="221" t="s">
        <v>361</v>
      </c>
      <c r="G157" s="77">
        <f t="shared" si="14"/>
        <v>4</v>
      </c>
      <c r="H157" s="78">
        <f t="shared" si="11"/>
        <v>66</v>
      </c>
      <c r="I157" s="79"/>
      <c r="J157" s="80" t="s">
        <v>10</v>
      </c>
      <c r="K157" s="81" t="s">
        <v>12</v>
      </c>
      <c r="L157" s="81" t="s">
        <v>34</v>
      </c>
      <c r="M157" s="81" t="s">
        <v>34</v>
      </c>
      <c r="N157" s="81" t="s">
        <v>36</v>
      </c>
      <c r="O157" s="81" t="s">
        <v>12</v>
      </c>
      <c r="P157" s="81" t="s">
        <v>12</v>
      </c>
      <c r="Q157" s="81" t="s">
        <v>10</v>
      </c>
      <c r="R157" s="81" t="s">
        <v>10</v>
      </c>
      <c r="S157" s="81" t="s">
        <v>10</v>
      </c>
      <c r="T157" s="81" t="s">
        <v>34</v>
      </c>
      <c r="U157" s="81" t="s">
        <v>34</v>
      </c>
      <c r="V157" s="81" t="s">
        <v>12</v>
      </c>
      <c r="W157" s="82">
        <f t="shared" si="12"/>
        <v>4</v>
      </c>
      <c r="X157" s="83" t="s">
        <v>34</v>
      </c>
      <c r="Y157" s="84">
        <v>66</v>
      </c>
      <c r="Z157" s="73"/>
      <c r="AA157" s="84"/>
      <c r="AB157" s="85">
        <f t="shared" si="13"/>
        <v>0</v>
      </c>
      <c r="AC157" s="55">
        <v>249</v>
      </c>
      <c r="AD157" s="49">
        <v>6</v>
      </c>
    </row>
    <row r="158" spans="1:30" ht="20.25" customHeight="1">
      <c r="A158" s="73">
        <v>153</v>
      </c>
      <c r="B158" s="73">
        <v>50</v>
      </c>
      <c r="C158" s="261" t="s">
        <v>520</v>
      </c>
      <c r="D158" s="116" t="s">
        <v>386</v>
      </c>
      <c r="E158" s="87" t="s">
        <v>29</v>
      </c>
      <c r="F158" s="221" t="s">
        <v>361</v>
      </c>
      <c r="G158" s="77">
        <f t="shared" si="14"/>
        <v>4</v>
      </c>
      <c r="H158" s="78">
        <f t="shared" si="11"/>
        <v>69</v>
      </c>
      <c r="I158" s="79"/>
      <c r="J158" s="80" t="s">
        <v>10</v>
      </c>
      <c r="K158" s="81" t="s">
        <v>12</v>
      </c>
      <c r="L158" s="81" t="s">
        <v>36</v>
      </c>
      <c r="M158" s="81" t="s">
        <v>36</v>
      </c>
      <c r="N158" s="81" t="s">
        <v>13</v>
      </c>
      <c r="O158" s="81" t="s">
        <v>13</v>
      </c>
      <c r="P158" s="81" t="s">
        <v>12</v>
      </c>
      <c r="Q158" s="81" t="s">
        <v>12</v>
      </c>
      <c r="R158" s="81" t="s">
        <v>13</v>
      </c>
      <c r="S158" s="81" t="s">
        <v>12</v>
      </c>
      <c r="T158" s="81" t="s">
        <v>12</v>
      </c>
      <c r="U158" s="81" t="s">
        <v>34</v>
      </c>
      <c r="V158" s="81" t="s">
        <v>12</v>
      </c>
      <c r="W158" s="82">
        <f t="shared" si="12"/>
        <v>4</v>
      </c>
      <c r="X158" s="83" t="s">
        <v>34</v>
      </c>
      <c r="Y158" s="84">
        <v>69</v>
      </c>
      <c r="Z158" s="73"/>
      <c r="AA158" s="84"/>
      <c r="AB158" s="85">
        <f t="shared" si="13"/>
        <v>0</v>
      </c>
      <c r="AC158" s="55">
        <v>275</v>
      </c>
      <c r="AD158" s="49">
        <v>9</v>
      </c>
    </row>
    <row r="159" spans="1:30" ht="20.25" customHeight="1">
      <c r="A159" s="73">
        <v>154</v>
      </c>
      <c r="B159" s="73">
        <v>51</v>
      </c>
      <c r="C159" s="261" t="s">
        <v>484</v>
      </c>
      <c r="D159" s="116" t="s">
        <v>789</v>
      </c>
      <c r="E159" s="87" t="s">
        <v>29</v>
      </c>
      <c r="F159" s="221" t="s">
        <v>361</v>
      </c>
      <c r="G159" s="77">
        <f t="shared" si="14"/>
        <v>4</v>
      </c>
      <c r="H159" s="78">
        <f t="shared" si="11"/>
        <v>76</v>
      </c>
      <c r="I159" s="79"/>
      <c r="J159" s="80" t="s">
        <v>36</v>
      </c>
      <c r="K159" s="81" t="s">
        <v>12</v>
      </c>
      <c r="L159" s="81" t="s">
        <v>35</v>
      </c>
      <c r="M159" s="81" t="s">
        <v>34</v>
      </c>
      <c r="N159" s="81" t="s">
        <v>13</v>
      </c>
      <c r="O159" s="81" t="s">
        <v>12</v>
      </c>
      <c r="P159" s="81" t="s">
        <v>12</v>
      </c>
      <c r="Q159" s="81" t="s">
        <v>12</v>
      </c>
      <c r="R159" s="81" t="s">
        <v>10</v>
      </c>
      <c r="S159" s="81" t="s">
        <v>12</v>
      </c>
      <c r="T159" s="81" t="s">
        <v>12</v>
      </c>
      <c r="U159" s="81" t="s">
        <v>34</v>
      </c>
      <c r="V159" s="81" t="s">
        <v>12</v>
      </c>
      <c r="W159" s="82">
        <f t="shared" si="12"/>
        <v>4</v>
      </c>
      <c r="X159" s="83" t="s">
        <v>12</v>
      </c>
      <c r="Y159" s="84">
        <v>76</v>
      </c>
      <c r="Z159" s="73"/>
      <c r="AA159" s="84"/>
      <c r="AB159" s="85">
        <f t="shared" si="13"/>
        <v>0</v>
      </c>
      <c r="AC159" s="55">
        <v>139</v>
      </c>
      <c r="AD159" s="49">
        <v>16</v>
      </c>
    </row>
    <row r="160" spans="1:30" ht="20.25" customHeight="1">
      <c r="A160" s="73">
        <v>155</v>
      </c>
      <c r="B160" s="73">
        <v>52</v>
      </c>
      <c r="C160" s="261" t="s">
        <v>521</v>
      </c>
      <c r="D160" s="116" t="s">
        <v>832</v>
      </c>
      <c r="E160" s="87" t="s">
        <v>522</v>
      </c>
      <c r="F160" s="219" t="s">
        <v>401</v>
      </c>
      <c r="G160" s="77">
        <f t="shared" si="14"/>
        <v>4</v>
      </c>
      <c r="H160" s="78">
        <f t="shared" si="11"/>
        <v>77</v>
      </c>
      <c r="I160" s="79"/>
      <c r="J160" s="80" t="s">
        <v>10</v>
      </c>
      <c r="K160" s="81" t="s">
        <v>374</v>
      </c>
      <c r="L160" s="81" t="s">
        <v>375</v>
      </c>
      <c r="M160" s="81" t="s">
        <v>375</v>
      </c>
      <c r="N160" s="81" t="s">
        <v>372</v>
      </c>
      <c r="O160" s="81" t="s">
        <v>373</v>
      </c>
      <c r="P160" s="81" t="s">
        <v>371</v>
      </c>
      <c r="Q160" s="81" t="s">
        <v>373</v>
      </c>
      <c r="R160" s="81" t="s">
        <v>372</v>
      </c>
      <c r="S160" s="81" t="s">
        <v>373</v>
      </c>
      <c r="T160" s="81" t="s">
        <v>371</v>
      </c>
      <c r="U160" s="81" t="s">
        <v>375</v>
      </c>
      <c r="V160" s="81" t="s">
        <v>374</v>
      </c>
      <c r="W160" s="82">
        <f t="shared" si="12"/>
        <v>4</v>
      </c>
      <c r="X160" s="83" t="s">
        <v>375</v>
      </c>
      <c r="Y160" s="84">
        <v>77</v>
      </c>
      <c r="Z160" s="73"/>
      <c r="AA160" s="84"/>
      <c r="AB160" s="85">
        <f t="shared" si="13"/>
        <v>0</v>
      </c>
      <c r="AC160" s="55">
        <v>301</v>
      </c>
      <c r="AD160" s="49">
        <v>17</v>
      </c>
    </row>
    <row r="161" spans="1:30" ht="20.25" customHeight="1">
      <c r="A161" s="73">
        <v>156</v>
      </c>
      <c r="B161" s="73"/>
      <c r="C161" s="261" t="s">
        <v>523</v>
      </c>
      <c r="D161" s="116" t="s">
        <v>205</v>
      </c>
      <c r="E161" s="87" t="s">
        <v>379</v>
      </c>
      <c r="F161" s="222"/>
      <c r="G161" s="77">
        <f t="shared" si="14"/>
        <v>4</v>
      </c>
      <c r="H161" s="78">
        <f t="shared" si="11"/>
        <v>78</v>
      </c>
      <c r="I161" s="79"/>
      <c r="J161" s="80" t="s">
        <v>10</v>
      </c>
      <c r="K161" s="81" t="s">
        <v>10</v>
      </c>
      <c r="L161" s="81" t="s">
        <v>36</v>
      </c>
      <c r="M161" s="81" t="s">
        <v>35</v>
      </c>
      <c r="N161" s="81" t="s">
        <v>13</v>
      </c>
      <c r="O161" s="81" t="s">
        <v>34</v>
      </c>
      <c r="P161" s="81" t="s">
        <v>13</v>
      </c>
      <c r="Q161" s="81" t="s">
        <v>12</v>
      </c>
      <c r="R161" s="81" t="s">
        <v>13</v>
      </c>
      <c r="S161" s="81" t="s">
        <v>10</v>
      </c>
      <c r="T161" s="81" t="s">
        <v>12</v>
      </c>
      <c r="U161" s="81" t="s">
        <v>34</v>
      </c>
      <c r="V161" s="81" t="s">
        <v>12</v>
      </c>
      <c r="W161" s="82">
        <f t="shared" si="12"/>
        <v>4</v>
      </c>
      <c r="X161" s="83" t="s">
        <v>12</v>
      </c>
      <c r="Y161" s="84">
        <v>78</v>
      </c>
      <c r="Z161" s="73"/>
      <c r="AA161" s="84"/>
      <c r="AB161" s="85">
        <f t="shared" si="13"/>
        <v>0</v>
      </c>
      <c r="AC161" s="55">
        <v>173</v>
      </c>
      <c r="AD161" s="49">
        <v>18</v>
      </c>
    </row>
    <row r="162" spans="1:30" ht="20.25" customHeight="1">
      <c r="A162" s="73">
        <v>157</v>
      </c>
      <c r="B162" s="73"/>
      <c r="C162" s="261" t="s">
        <v>790</v>
      </c>
      <c r="D162" s="116" t="s">
        <v>153</v>
      </c>
      <c r="E162" s="87" t="s">
        <v>791</v>
      </c>
      <c r="F162" s="221"/>
      <c r="G162" s="77">
        <f t="shared" si="14"/>
        <v>4</v>
      </c>
      <c r="H162" s="78">
        <f t="shared" si="11"/>
        <v>79</v>
      </c>
      <c r="I162" s="79"/>
      <c r="J162" s="80" t="s">
        <v>12</v>
      </c>
      <c r="K162" s="81" t="s">
        <v>12</v>
      </c>
      <c r="L162" s="81" t="s">
        <v>34</v>
      </c>
      <c r="M162" s="81" t="s">
        <v>10</v>
      </c>
      <c r="N162" s="81" t="s">
        <v>13</v>
      </c>
      <c r="O162" s="81" t="s">
        <v>13</v>
      </c>
      <c r="P162" s="81" t="s">
        <v>13</v>
      </c>
      <c r="Q162" s="81" t="s">
        <v>12</v>
      </c>
      <c r="R162" s="81" t="s">
        <v>35</v>
      </c>
      <c r="S162" s="81" t="s">
        <v>10</v>
      </c>
      <c r="T162" s="81" t="s">
        <v>34</v>
      </c>
      <c r="U162" s="81" t="s">
        <v>34</v>
      </c>
      <c r="V162" s="81" t="s">
        <v>34</v>
      </c>
      <c r="W162" s="82">
        <f t="shared" si="12"/>
        <v>4</v>
      </c>
      <c r="X162" s="83" t="s">
        <v>13</v>
      </c>
      <c r="Y162" s="84">
        <v>79</v>
      </c>
      <c r="Z162" s="73"/>
      <c r="AA162" s="84"/>
      <c r="AB162" s="85">
        <f t="shared" si="13"/>
        <v>0</v>
      </c>
      <c r="AC162" s="55">
        <v>222</v>
      </c>
      <c r="AD162" s="49">
        <v>19</v>
      </c>
    </row>
    <row r="163" spans="1:30" ht="20.25" customHeight="1">
      <c r="A163" s="73">
        <v>158</v>
      </c>
      <c r="B163" s="73">
        <v>53</v>
      </c>
      <c r="C163" s="261" t="s">
        <v>792</v>
      </c>
      <c r="D163" s="116" t="s">
        <v>833</v>
      </c>
      <c r="E163" s="87" t="s">
        <v>28</v>
      </c>
      <c r="F163" s="221" t="s">
        <v>361</v>
      </c>
      <c r="G163" s="77">
        <f t="shared" si="14"/>
        <v>4</v>
      </c>
      <c r="H163" s="78">
        <f t="shared" si="11"/>
        <v>80</v>
      </c>
      <c r="I163" s="79"/>
      <c r="J163" s="80" t="s">
        <v>13</v>
      </c>
      <c r="K163" s="81" t="s">
        <v>10</v>
      </c>
      <c r="L163" s="81" t="s">
        <v>35</v>
      </c>
      <c r="M163" s="81" t="s">
        <v>35</v>
      </c>
      <c r="N163" s="81" t="s">
        <v>13</v>
      </c>
      <c r="O163" s="81" t="s">
        <v>34</v>
      </c>
      <c r="P163" s="81" t="s">
        <v>12</v>
      </c>
      <c r="Q163" s="81" t="s">
        <v>12</v>
      </c>
      <c r="R163" s="81" t="s">
        <v>10</v>
      </c>
      <c r="S163" s="81" t="s">
        <v>12</v>
      </c>
      <c r="T163" s="81" t="s">
        <v>12</v>
      </c>
      <c r="U163" s="81" t="s">
        <v>34</v>
      </c>
      <c r="V163" s="81" t="s">
        <v>13</v>
      </c>
      <c r="W163" s="82">
        <f t="shared" si="12"/>
        <v>4</v>
      </c>
      <c r="X163" s="83" t="s">
        <v>34</v>
      </c>
      <c r="Y163" s="84">
        <v>80</v>
      </c>
      <c r="Z163" s="73"/>
      <c r="AA163" s="84"/>
      <c r="AB163" s="85">
        <f t="shared" si="13"/>
        <v>0</v>
      </c>
      <c r="AC163" s="55">
        <v>162</v>
      </c>
      <c r="AD163" s="49">
        <v>20</v>
      </c>
    </row>
    <row r="164" spans="1:30" ht="20.25" customHeight="1">
      <c r="A164" s="73">
        <v>158</v>
      </c>
      <c r="B164" s="73"/>
      <c r="C164" s="261" t="s">
        <v>479</v>
      </c>
      <c r="D164" s="116" t="s">
        <v>158</v>
      </c>
      <c r="E164" s="87" t="s">
        <v>782</v>
      </c>
      <c r="F164" s="220"/>
      <c r="G164" s="77">
        <f t="shared" si="14"/>
        <v>4</v>
      </c>
      <c r="H164" s="78">
        <f t="shared" si="11"/>
        <v>90</v>
      </c>
      <c r="I164" s="79"/>
      <c r="J164" s="80" t="s">
        <v>13</v>
      </c>
      <c r="K164" s="81" t="s">
        <v>12</v>
      </c>
      <c r="L164" s="81" t="s">
        <v>12</v>
      </c>
      <c r="M164" s="81" t="s">
        <v>34</v>
      </c>
      <c r="N164" s="81" t="s">
        <v>369</v>
      </c>
      <c r="O164" s="81" t="s">
        <v>10</v>
      </c>
      <c r="P164" s="81" t="s">
        <v>34</v>
      </c>
      <c r="Q164" s="81" t="s">
        <v>35</v>
      </c>
      <c r="R164" s="81" t="s">
        <v>12</v>
      </c>
      <c r="S164" s="81" t="s">
        <v>10</v>
      </c>
      <c r="T164" s="81" t="s">
        <v>12</v>
      </c>
      <c r="U164" s="81" t="s">
        <v>34</v>
      </c>
      <c r="V164" s="81" t="s">
        <v>34</v>
      </c>
      <c r="W164" s="82">
        <f t="shared" si="12"/>
        <v>4</v>
      </c>
      <c r="X164" s="83" t="s">
        <v>12</v>
      </c>
      <c r="Y164" s="84">
        <v>90</v>
      </c>
      <c r="Z164" s="73"/>
      <c r="AA164" s="84"/>
      <c r="AB164" s="85">
        <f t="shared" si="13"/>
        <v>0</v>
      </c>
      <c r="AC164" s="55">
        <v>244</v>
      </c>
      <c r="AD164" s="49">
        <v>30</v>
      </c>
    </row>
    <row r="165" spans="1:30" ht="20.25" customHeight="1">
      <c r="A165" s="73">
        <v>160</v>
      </c>
      <c r="B165" s="73"/>
      <c r="C165" s="261" t="s">
        <v>524</v>
      </c>
      <c r="D165" s="116" t="s">
        <v>178</v>
      </c>
      <c r="E165" s="87" t="s">
        <v>655</v>
      </c>
      <c r="F165" s="222"/>
      <c r="G165" s="77">
        <f t="shared" si="14"/>
        <v>4</v>
      </c>
      <c r="H165" s="78">
        <f t="shared" si="11"/>
        <v>111</v>
      </c>
      <c r="I165" s="79"/>
      <c r="J165" s="80" t="s">
        <v>34</v>
      </c>
      <c r="K165" s="81" t="s">
        <v>13</v>
      </c>
      <c r="L165" s="81" t="s">
        <v>10</v>
      </c>
      <c r="M165" s="81" t="s">
        <v>10</v>
      </c>
      <c r="N165" s="81" t="s">
        <v>13</v>
      </c>
      <c r="O165" s="81" t="s">
        <v>34</v>
      </c>
      <c r="P165" s="81" t="s">
        <v>12</v>
      </c>
      <c r="Q165" s="81" t="s">
        <v>12</v>
      </c>
      <c r="R165" s="81" t="s">
        <v>13</v>
      </c>
      <c r="S165" s="81" t="s">
        <v>12</v>
      </c>
      <c r="T165" s="81" t="s">
        <v>13</v>
      </c>
      <c r="U165" s="81" t="s">
        <v>34</v>
      </c>
      <c r="V165" s="81" t="s">
        <v>10</v>
      </c>
      <c r="W165" s="82">
        <f t="shared" si="12"/>
        <v>4</v>
      </c>
      <c r="X165" s="83" t="s">
        <v>13</v>
      </c>
      <c r="Y165" s="84">
        <v>111</v>
      </c>
      <c r="Z165" s="73"/>
      <c r="AA165" s="84"/>
      <c r="AB165" s="85">
        <f t="shared" si="13"/>
        <v>0</v>
      </c>
      <c r="AC165" s="55">
        <v>206</v>
      </c>
      <c r="AD165" s="49">
        <v>51</v>
      </c>
    </row>
    <row r="166" spans="1:30" ht="20.25" customHeight="1">
      <c r="A166" s="73">
        <v>161</v>
      </c>
      <c r="B166" s="73"/>
      <c r="C166" s="261" t="s">
        <v>525</v>
      </c>
      <c r="D166" s="116" t="s">
        <v>190</v>
      </c>
      <c r="E166" s="87" t="s">
        <v>793</v>
      </c>
      <c r="F166" s="222"/>
      <c r="G166" s="77">
        <f t="shared" si="14"/>
        <v>3</v>
      </c>
      <c r="H166" s="78">
        <f t="shared" si="11"/>
        <v>73</v>
      </c>
      <c r="I166" s="79"/>
      <c r="J166" s="80" t="s">
        <v>13</v>
      </c>
      <c r="K166" s="81" t="s">
        <v>369</v>
      </c>
      <c r="L166" s="81" t="s">
        <v>34</v>
      </c>
      <c r="M166" s="81" t="s">
        <v>35</v>
      </c>
      <c r="N166" s="81" t="s">
        <v>13</v>
      </c>
      <c r="O166" s="81" t="s">
        <v>13</v>
      </c>
      <c r="P166" s="81" t="s">
        <v>12</v>
      </c>
      <c r="Q166" s="81" t="s">
        <v>12</v>
      </c>
      <c r="R166" s="81" t="s">
        <v>36</v>
      </c>
      <c r="S166" s="81" t="s">
        <v>12</v>
      </c>
      <c r="T166" s="81" t="s">
        <v>12</v>
      </c>
      <c r="U166" s="81" t="s">
        <v>34</v>
      </c>
      <c r="V166" s="81" t="s">
        <v>12</v>
      </c>
      <c r="W166" s="82">
        <f t="shared" si="12"/>
        <v>3</v>
      </c>
      <c r="X166" s="83" t="s">
        <v>34</v>
      </c>
      <c r="Y166" s="84">
        <v>73</v>
      </c>
      <c r="Z166" s="73"/>
      <c r="AA166" s="84"/>
      <c r="AB166" s="85">
        <f t="shared" si="13"/>
        <v>0</v>
      </c>
      <c r="AC166" s="55">
        <v>169</v>
      </c>
      <c r="AD166" s="49">
        <v>13</v>
      </c>
    </row>
    <row r="167" spans="1:30" ht="20.25" customHeight="1">
      <c r="A167" s="73">
        <v>162</v>
      </c>
      <c r="B167" s="73"/>
      <c r="C167" s="261" t="s">
        <v>526</v>
      </c>
      <c r="D167" s="116" t="s">
        <v>182</v>
      </c>
      <c r="E167" s="87" t="s">
        <v>794</v>
      </c>
      <c r="F167" s="222"/>
      <c r="G167" s="77">
        <f t="shared" si="14"/>
        <v>3</v>
      </c>
      <c r="H167" s="78">
        <f t="shared" si="11"/>
        <v>76</v>
      </c>
      <c r="I167" s="79"/>
      <c r="J167" s="80" t="s">
        <v>13</v>
      </c>
      <c r="K167" s="81" t="s">
        <v>12</v>
      </c>
      <c r="L167" s="81" t="s">
        <v>10</v>
      </c>
      <c r="M167" s="81" t="s">
        <v>35</v>
      </c>
      <c r="N167" s="81" t="s">
        <v>13</v>
      </c>
      <c r="O167" s="81" t="s">
        <v>13</v>
      </c>
      <c r="P167" s="81" t="s">
        <v>10</v>
      </c>
      <c r="Q167" s="81" t="s">
        <v>12</v>
      </c>
      <c r="R167" s="81" t="s">
        <v>12</v>
      </c>
      <c r="S167" s="81" t="s">
        <v>12</v>
      </c>
      <c r="T167" s="81" t="s">
        <v>34</v>
      </c>
      <c r="U167" s="81" t="s">
        <v>34</v>
      </c>
      <c r="V167" s="81" t="s">
        <v>13</v>
      </c>
      <c r="W167" s="82">
        <f t="shared" si="12"/>
        <v>3</v>
      </c>
      <c r="X167" s="83" t="s">
        <v>12</v>
      </c>
      <c r="Y167" s="84">
        <v>76</v>
      </c>
      <c r="Z167" s="73"/>
      <c r="AA167" s="84"/>
      <c r="AB167" s="85">
        <f t="shared" si="13"/>
        <v>0</v>
      </c>
      <c r="AC167" s="55">
        <v>158</v>
      </c>
      <c r="AD167" s="49">
        <v>16</v>
      </c>
    </row>
    <row r="168" spans="1:30" ht="20.25" customHeight="1">
      <c r="A168" s="73">
        <v>163</v>
      </c>
      <c r="B168" s="73">
        <v>54</v>
      </c>
      <c r="C168" s="261" t="s">
        <v>795</v>
      </c>
      <c r="D168" s="116" t="s">
        <v>834</v>
      </c>
      <c r="E168" s="87" t="s">
        <v>28</v>
      </c>
      <c r="F168" s="221" t="s">
        <v>361</v>
      </c>
      <c r="G168" s="77">
        <f t="shared" si="14"/>
        <v>3</v>
      </c>
      <c r="H168" s="78">
        <f t="shared" si="11"/>
        <v>82</v>
      </c>
      <c r="I168" s="79"/>
      <c r="J168" s="80" t="s">
        <v>12</v>
      </c>
      <c r="K168" s="81" t="s">
        <v>35</v>
      </c>
      <c r="L168" s="81" t="s">
        <v>35</v>
      </c>
      <c r="M168" s="81" t="s">
        <v>34</v>
      </c>
      <c r="N168" s="81" t="s">
        <v>13</v>
      </c>
      <c r="O168" s="81" t="s">
        <v>35</v>
      </c>
      <c r="P168" s="81" t="s">
        <v>12</v>
      </c>
      <c r="Q168" s="81" t="s">
        <v>12</v>
      </c>
      <c r="R168" s="81" t="s">
        <v>369</v>
      </c>
      <c r="S168" s="81" t="s">
        <v>367</v>
      </c>
      <c r="T168" s="81" t="s">
        <v>12</v>
      </c>
      <c r="U168" s="81" t="s">
        <v>13</v>
      </c>
      <c r="V168" s="81" t="s">
        <v>12</v>
      </c>
      <c r="W168" s="82">
        <f t="shared" si="12"/>
        <v>3</v>
      </c>
      <c r="X168" s="83" t="s">
        <v>13</v>
      </c>
      <c r="Y168" s="84">
        <v>82</v>
      </c>
      <c r="Z168" s="73"/>
      <c r="AA168" s="84"/>
      <c r="AB168" s="85">
        <f t="shared" si="13"/>
        <v>0</v>
      </c>
      <c r="AC168" s="55">
        <v>254</v>
      </c>
      <c r="AD168" s="49">
        <v>22</v>
      </c>
    </row>
    <row r="169" spans="1:30" ht="20.25" customHeight="1">
      <c r="A169" s="73">
        <v>164</v>
      </c>
      <c r="B169" s="73"/>
      <c r="C169" s="261" t="s">
        <v>527</v>
      </c>
      <c r="D169" s="116" t="s">
        <v>163</v>
      </c>
      <c r="E169" s="87" t="s">
        <v>782</v>
      </c>
      <c r="F169" s="280"/>
      <c r="G169" s="77">
        <f t="shared" si="14"/>
        <v>2</v>
      </c>
      <c r="H169" s="78">
        <f t="shared" si="11"/>
        <v>74</v>
      </c>
      <c r="I169" s="79"/>
      <c r="J169" s="80" t="s">
        <v>13</v>
      </c>
      <c r="K169" s="81" t="s">
        <v>35</v>
      </c>
      <c r="L169" s="81" t="s">
        <v>34</v>
      </c>
      <c r="M169" s="81" t="s">
        <v>369</v>
      </c>
      <c r="N169" s="81" t="s">
        <v>34</v>
      </c>
      <c r="O169" s="81" t="s">
        <v>12</v>
      </c>
      <c r="P169" s="81" t="s">
        <v>367</v>
      </c>
      <c r="Q169" s="81" t="s">
        <v>34</v>
      </c>
      <c r="R169" s="81" t="s">
        <v>13</v>
      </c>
      <c r="S169" s="81" t="s">
        <v>12</v>
      </c>
      <c r="T169" s="81" t="s">
        <v>34</v>
      </c>
      <c r="U169" s="81" t="s">
        <v>36</v>
      </c>
      <c r="V169" s="81" t="s">
        <v>13</v>
      </c>
      <c r="W169" s="82">
        <f t="shared" si="12"/>
        <v>2</v>
      </c>
      <c r="X169" s="83" t="s">
        <v>12</v>
      </c>
      <c r="Y169" s="84">
        <v>74</v>
      </c>
      <c r="Z169" s="73"/>
      <c r="AA169" s="84"/>
      <c r="AB169" s="85">
        <f t="shared" si="13"/>
        <v>0</v>
      </c>
      <c r="AC169" s="55">
        <v>225</v>
      </c>
      <c r="AD169" s="49">
        <v>14</v>
      </c>
    </row>
    <row r="170" spans="1:30" ht="20.25" customHeight="1">
      <c r="A170" s="73">
        <v>165</v>
      </c>
      <c r="B170" s="73"/>
      <c r="C170" s="261" t="s">
        <v>528</v>
      </c>
      <c r="D170" s="116" t="s">
        <v>155</v>
      </c>
      <c r="E170" s="87" t="s">
        <v>782</v>
      </c>
      <c r="F170" s="281"/>
      <c r="G170" s="77">
        <f t="shared" si="14"/>
        <v>2</v>
      </c>
      <c r="H170" s="78">
        <f t="shared" si="11"/>
        <v>84</v>
      </c>
      <c r="I170" s="79"/>
      <c r="J170" s="80" t="s">
        <v>12</v>
      </c>
      <c r="K170" s="81" t="s">
        <v>10</v>
      </c>
      <c r="L170" s="81" t="s">
        <v>34</v>
      </c>
      <c r="M170" s="81" t="s">
        <v>36</v>
      </c>
      <c r="N170" s="81" t="s">
        <v>13</v>
      </c>
      <c r="O170" s="81" t="s">
        <v>13</v>
      </c>
      <c r="P170" s="81" t="s">
        <v>12</v>
      </c>
      <c r="Q170" s="81" t="s">
        <v>10</v>
      </c>
      <c r="R170" s="81" t="s">
        <v>36</v>
      </c>
      <c r="S170" s="81" t="s">
        <v>10</v>
      </c>
      <c r="T170" s="81" t="s">
        <v>13</v>
      </c>
      <c r="U170" s="81" t="s">
        <v>13</v>
      </c>
      <c r="V170" s="81" t="s">
        <v>369</v>
      </c>
      <c r="W170" s="82">
        <f t="shared" si="12"/>
        <v>2</v>
      </c>
      <c r="X170" s="83" t="s">
        <v>13</v>
      </c>
      <c r="Y170" s="84">
        <v>84</v>
      </c>
      <c r="Z170" s="73"/>
      <c r="AA170" s="84"/>
      <c r="AB170" s="85">
        <f t="shared" si="13"/>
        <v>0</v>
      </c>
      <c r="AC170" s="55">
        <v>255</v>
      </c>
      <c r="AD170" s="49">
        <v>24</v>
      </c>
    </row>
    <row r="171" spans="1:30" ht="20.25" customHeight="1">
      <c r="A171" s="73">
        <v>166</v>
      </c>
      <c r="B171" s="73">
        <v>55</v>
      </c>
      <c r="C171" s="261" t="s">
        <v>796</v>
      </c>
      <c r="D171" s="116" t="s">
        <v>835</v>
      </c>
      <c r="E171" s="87" t="s">
        <v>28</v>
      </c>
      <c r="F171" s="214" t="s">
        <v>361</v>
      </c>
      <c r="G171" s="77">
        <f t="shared" si="14"/>
        <v>2</v>
      </c>
      <c r="H171" s="78">
        <f t="shared" si="11"/>
        <v>85</v>
      </c>
      <c r="I171" s="79"/>
      <c r="J171" s="80" t="s">
        <v>13</v>
      </c>
      <c r="K171" s="81" t="s">
        <v>10</v>
      </c>
      <c r="L171" s="81" t="s">
        <v>12</v>
      </c>
      <c r="M171" s="81" t="s">
        <v>36</v>
      </c>
      <c r="N171" s="81" t="s">
        <v>13</v>
      </c>
      <c r="O171" s="81" t="s">
        <v>12</v>
      </c>
      <c r="P171" s="81" t="s">
        <v>12</v>
      </c>
      <c r="Q171" s="81" t="s">
        <v>13</v>
      </c>
      <c r="R171" s="81" t="s">
        <v>34</v>
      </c>
      <c r="S171" s="81" t="s">
        <v>12</v>
      </c>
      <c r="T171" s="81" t="s">
        <v>13</v>
      </c>
      <c r="U171" s="81" t="s">
        <v>34</v>
      </c>
      <c r="V171" s="81" t="s">
        <v>13</v>
      </c>
      <c r="W171" s="82">
        <f t="shared" si="12"/>
        <v>2</v>
      </c>
      <c r="X171" s="83" t="s">
        <v>13</v>
      </c>
      <c r="Y171" s="84">
        <v>85</v>
      </c>
      <c r="Z171" s="73"/>
      <c r="AA171" s="84"/>
      <c r="AB171" s="85">
        <f t="shared" si="13"/>
        <v>0</v>
      </c>
      <c r="AC171" s="55">
        <v>130</v>
      </c>
      <c r="AD171" s="49">
        <v>25</v>
      </c>
    </row>
    <row r="172" spans="1:30" ht="20.25" customHeight="1">
      <c r="A172" s="73">
        <v>167</v>
      </c>
      <c r="B172" s="73">
        <v>56</v>
      </c>
      <c r="C172" s="261" t="s">
        <v>529</v>
      </c>
      <c r="D172" s="116" t="s">
        <v>397</v>
      </c>
      <c r="E172" s="87" t="s">
        <v>660</v>
      </c>
      <c r="F172" s="214" t="s">
        <v>361</v>
      </c>
      <c r="G172" s="77">
        <f t="shared" si="14"/>
        <v>2</v>
      </c>
      <c r="H172" s="78">
        <f t="shared" si="11"/>
        <v>91</v>
      </c>
      <c r="I172" s="79"/>
      <c r="J172" s="80" t="s">
        <v>34</v>
      </c>
      <c r="K172" s="81" t="s">
        <v>374</v>
      </c>
      <c r="L172" s="81" t="s">
        <v>372</v>
      </c>
      <c r="M172" s="81" t="s">
        <v>372</v>
      </c>
      <c r="N172" s="81" t="s">
        <v>372</v>
      </c>
      <c r="O172" s="81" t="s">
        <v>372</v>
      </c>
      <c r="P172" s="81" t="s">
        <v>371</v>
      </c>
      <c r="Q172" s="81" t="s">
        <v>373</v>
      </c>
      <c r="R172" s="81" t="s">
        <v>375</v>
      </c>
      <c r="S172" s="81" t="s">
        <v>374</v>
      </c>
      <c r="T172" s="81" t="s">
        <v>373</v>
      </c>
      <c r="U172" s="81" t="s">
        <v>375</v>
      </c>
      <c r="V172" s="81" t="s">
        <v>373</v>
      </c>
      <c r="W172" s="82">
        <f t="shared" si="12"/>
        <v>2</v>
      </c>
      <c r="X172" s="83" t="s">
        <v>372</v>
      </c>
      <c r="Y172" s="84">
        <v>91</v>
      </c>
      <c r="Z172" s="73"/>
      <c r="AA172" s="84"/>
      <c r="AB172" s="85">
        <f t="shared" si="13"/>
        <v>0</v>
      </c>
      <c r="AC172" s="55">
        <v>290</v>
      </c>
      <c r="AD172" s="49">
        <v>31</v>
      </c>
    </row>
    <row r="173" spans="1:30" ht="20.25" customHeight="1">
      <c r="A173" s="73">
        <v>168</v>
      </c>
      <c r="B173" s="73"/>
      <c r="C173" s="261" t="s">
        <v>530</v>
      </c>
      <c r="D173" s="116" t="s">
        <v>161</v>
      </c>
      <c r="E173" s="87" t="s">
        <v>797</v>
      </c>
      <c r="F173" s="216"/>
      <c r="G173" s="77">
        <f t="shared" si="14"/>
        <v>1</v>
      </c>
      <c r="H173" s="78">
        <f t="shared" si="11"/>
        <v>71</v>
      </c>
      <c r="I173" s="79"/>
      <c r="J173" s="80" t="s">
        <v>34</v>
      </c>
      <c r="K173" s="81" t="s">
        <v>10</v>
      </c>
      <c r="L173" s="81" t="s">
        <v>35</v>
      </c>
      <c r="M173" s="81" t="s">
        <v>34</v>
      </c>
      <c r="N173" s="81" t="s">
        <v>10</v>
      </c>
      <c r="O173" s="81" t="s">
        <v>12</v>
      </c>
      <c r="P173" s="81" t="s">
        <v>35</v>
      </c>
      <c r="Q173" s="81" t="s">
        <v>13</v>
      </c>
      <c r="R173" s="81" t="s">
        <v>12</v>
      </c>
      <c r="S173" s="81" t="s">
        <v>13</v>
      </c>
      <c r="T173" s="81" t="s">
        <v>13</v>
      </c>
      <c r="U173" s="81" t="s">
        <v>34</v>
      </c>
      <c r="V173" s="81" t="s">
        <v>12</v>
      </c>
      <c r="W173" s="82">
        <f t="shared" si="12"/>
        <v>1</v>
      </c>
      <c r="X173" s="83" t="s">
        <v>12</v>
      </c>
      <c r="Y173" s="84">
        <v>71</v>
      </c>
      <c r="Z173" s="73"/>
      <c r="AA173" s="84"/>
      <c r="AB173" s="85">
        <f t="shared" si="13"/>
        <v>0</v>
      </c>
      <c r="AC173" s="55">
        <v>242</v>
      </c>
      <c r="AD173" s="49">
        <v>11</v>
      </c>
    </row>
    <row r="174" spans="1:29" ht="20.25" customHeight="1">
      <c r="A174" s="73"/>
      <c r="B174" s="73"/>
      <c r="C174" s="246" t="s">
        <v>259</v>
      </c>
      <c r="D174" s="246" t="s">
        <v>97</v>
      </c>
      <c r="E174" s="229" t="s">
        <v>222</v>
      </c>
      <c r="F174" s="214" t="s">
        <v>361</v>
      </c>
      <c r="G174" s="77">
        <f t="shared" si="14"/>
      </c>
      <c r="H174" s="78">
        <f t="shared" si="11"/>
        <v>0</v>
      </c>
      <c r="I174" s="79"/>
      <c r="J174" s="80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2">
        <f t="shared" si="12"/>
        <v>0</v>
      </c>
      <c r="X174" s="83"/>
      <c r="Y174" s="84"/>
      <c r="Z174" s="73"/>
      <c r="AA174" s="84"/>
      <c r="AB174" s="85">
        <f t="shared" si="13"/>
      </c>
      <c r="AC174" s="55">
        <v>108</v>
      </c>
    </row>
    <row r="175" spans="1:29" ht="20.25" customHeight="1">
      <c r="A175" s="73"/>
      <c r="B175" s="73"/>
      <c r="C175" s="89" t="s">
        <v>343</v>
      </c>
      <c r="D175" s="89" t="s">
        <v>133</v>
      </c>
      <c r="E175" s="230" t="s">
        <v>229</v>
      </c>
      <c r="F175" s="215"/>
      <c r="G175" s="77">
        <f t="shared" si="14"/>
      </c>
      <c r="H175" s="78">
        <f t="shared" si="11"/>
        <v>0</v>
      </c>
      <c r="I175" s="79"/>
      <c r="J175" s="80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2">
        <f t="shared" si="12"/>
        <v>0</v>
      </c>
      <c r="X175" s="83"/>
      <c r="Y175" s="84"/>
      <c r="Z175" s="73"/>
      <c r="AA175" s="84"/>
      <c r="AB175" s="85">
        <f t="shared" si="13"/>
      </c>
      <c r="AC175" s="55">
        <v>109</v>
      </c>
    </row>
    <row r="176" spans="1:29" ht="20.25" customHeight="1">
      <c r="A176" s="73"/>
      <c r="B176" s="73"/>
      <c r="C176" s="247" t="s">
        <v>342</v>
      </c>
      <c r="D176" s="247" t="s">
        <v>132</v>
      </c>
      <c r="E176" s="231" t="s">
        <v>239</v>
      </c>
      <c r="F176" s="214"/>
      <c r="G176" s="77">
        <f t="shared" si="14"/>
      </c>
      <c r="H176" s="78">
        <f t="shared" si="11"/>
        <v>0</v>
      </c>
      <c r="I176" s="79"/>
      <c r="J176" s="80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2">
        <f t="shared" si="12"/>
        <v>0</v>
      </c>
      <c r="X176" s="83"/>
      <c r="Y176" s="84"/>
      <c r="Z176" s="73"/>
      <c r="AA176" s="84"/>
      <c r="AB176" s="85">
        <f t="shared" si="13"/>
      </c>
      <c r="AC176" s="55">
        <v>117</v>
      </c>
    </row>
    <row r="177" spans="1:29" ht="20.25" customHeight="1">
      <c r="A177" s="73"/>
      <c r="B177" s="73"/>
      <c r="C177" s="124" t="s">
        <v>353</v>
      </c>
      <c r="D177" s="124" t="s">
        <v>836</v>
      </c>
      <c r="E177" s="232" t="s">
        <v>242</v>
      </c>
      <c r="F177" s="216"/>
      <c r="G177" s="77">
        <f aca="true" t="shared" si="15" ref="G177:G211">IF(J177="","",W177+AB177)</f>
      </c>
      <c r="H177" s="78">
        <f t="shared" si="11"/>
        <v>0</v>
      </c>
      <c r="I177" s="79"/>
      <c r="J177" s="80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2">
        <f t="shared" si="12"/>
        <v>0</v>
      </c>
      <c r="X177" s="83"/>
      <c r="Y177" s="84"/>
      <c r="Z177" s="73"/>
      <c r="AA177" s="84"/>
      <c r="AB177" s="85">
        <f t="shared" si="13"/>
      </c>
      <c r="AC177" s="55">
        <v>119</v>
      </c>
    </row>
    <row r="178" spans="1:29" ht="20.25" customHeight="1">
      <c r="A178" s="73"/>
      <c r="B178" s="73"/>
      <c r="C178" s="124" t="s">
        <v>271</v>
      </c>
      <c r="D178" s="124" t="s">
        <v>207</v>
      </c>
      <c r="E178" s="232" t="s">
        <v>234</v>
      </c>
      <c r="F178" s="216"/>
      <c r="G178" s="77">
        <f t="shared" si="15"/>
      </c>
      <c r="H178" s="78">
        <f t="shared" si="11"/>
        <v>0</v>
      </c>
      <c r="I178" s="79"/>
      <c r="J178" s="80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2">
        <f t="shared" si="12"/>
        <v>0</v>
      </c>
      <c r="X178" s="83"/>
      <c r="Y178" s="84"/>
      <c r="Z178" s="73"/>
      <c r="AA178" s="84"/>
      <c r="AB178" s="85">
        <f t="shared" si="13"/>
      </c>
      <c r="AC178" s="55">
        <v>122</v>
      </c>
    </row>
    <row r="179" spans="1:29" ht="20.25" customHeight="1">
      <c r="A179" s="73"/>
      <c r="B179" s="73"/>
      <c r="C179" s="124" t="s">
        <v>269</v>
      </c>
      <c r="D179" s="124" t="s">
        <v>196</v>
      </c>
      <c r="E179" s="232" t="s">
        <v>248</v>
      </c>
      <c r="F179" s="216"/>
      <c r="G179" s="77">
        <f t="shared" si="15"/>
      </c>
      <c r="H179" s="78">
        <f t="shared" si="11"/>
        <v>0</v>
      </c>
      <c r="I179" s="79"/>
      <c r="J179" s="80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2">
        <f t="shared" si="12"/>
        <v>0</v>
      </c>
      <c r="X179" s="83"/>
      <c r="Y179" s="84"/>
      <c r="Z179" s="73"/>
      <c r="AA179" s="84"/>
      <c r="AB179" s="85">
        <f t="shared" si="13"/>
      </c>
      <c r="AC179" s="55">
        <v>127</v>
      </c>
    </row>
    <row r="180" spans="1:29" ht="20.25" customHeight="1">
      <c r="A180" s="73"/>
      <c r="B180" s="73"/>
      <c r="C180" s="89" t="s">
        <v>338</v>
      </c>
      <c r="D180" s="89" t="s">
        <v>127</v>
      </c>
      <c r="E180" s="230" t="s">
        <v>237</v>
      </c>
      <c r="F180" s="215"/>
      <c r="G180" s="77">
        <f t="shared" si="15"/>
      </c>
      <c r="H180" s="78">
        <f t="shared" si="11"/>
        <v>0</v>
      </c>
      <c r="I180" s="79"/>
      <c r="J180" s="80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2">
        <f t="shared" si="12"/>
        <v>0</v>
      </c>
      <c r="X180" s="83"/>
      <c r="Y180" s="84"/>
      <c r="Z180" s="73"/>
      <c r="AA180" s="84"/>
      <c r="AB180" s="85">
        <f t="shared" si="13"/>
      </c>
      <c r="AC180" s="256">
        <v>128</v>
      </c>
    </row>
    <row r="181" spans="1:29" ht="20.25" customHeight="1">
      <c r="A181" s="73"/>
      <c r="B181" s="73"/>
      <c r="C181" s="89" t="s">
        <v>347</v>
      </c>
      <c r="D181" s="89" t="s">
        <v>142</v>
      </c>
      <c r="E181" s="230" t="s">
        <v>240</v>
      </c>
      <c r="F181" s="213"/>
      <c r="G181" s="77">
        <f t="shared" si="15"/>
      </c>
      <c r="H181" s="78">
        <f t="shared" si="11"/>
        <v>0</v>
      </c>
      <c r="I181" s="79"/>
      <c r="J181" s="80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2">
        <f t="shared" si="12"/>
        <v>0</v>
      </c>
      <c r="X181" s="83"/>
      <c r="Y181" s="84"/>
      <c r="Z181" s="73"/>
      <c r="AA181" s="84"/>
      <c r="AB181" s="85">
        <f t="shared" si="13"/>
      </c>
      <c r="AC181" s="55">
        <v>133</v>
      </c>
    </row>
    <row r="182" spans="1:29" ht="20.25" customHeight="1">
      <c r="A182" s="73"/>
      <c r="B182" s="73"/>
      <c r="C182" s="247" t="s">
        <v>253</v>
      </c>
      <c r="D182" s="247" t="s">
        <v>90</v>
      </c>
      <c r="E182" s="231" t="s">
        <v>216</v>
      </c>
      <c r="F182" s="214" t="s">
        <v>361</v>
      </c>
      <c r="G182" s="77">
        <f t="shared" si="15"/>
      </c>
      <c r="H182" s="78">
        <f t="shared" si="11"/>
        <v>0</v>
      </c>
      <c r="I182" s="79"/>
      <c r="J182" s="80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2">
        <f t="shared" si="12"/>
        <v>0</v>
      </c>
      <c r="X182" s="83"/>
      <c r="Y182" s="84"/>
      <c r="Z182" s="73"/>
      <c r="AA182" s="84"/>
      <c r="AB182" s="85">
        <f t="shared" si="13"/>
      </c>
      <c r="AC182" s="55">
        <v>134</v>
      </c>
    </row>
    <row r="183" spans="1:29" ht="20.25" customHeight="1">
      <c r="A183" s="73"/>
      <c r="B183" s="73"/>
      <c r="C183" s="89" t="s">
        <v>261</v>
      </c>
      <c r="D183" s="89" t="s">
        <v>837</v>
      </c>
      <c r="E183" s="229" t="s">
        <v>220</v>
      </c>
      <c r="F183" s="214" t="s">
        <v>361</v>
      </c>
      <c r="G183" s="77">
        <f t="shared" si="15"/>
      </c>
      <c r="H183" s="78">
        <f t="shared" si="11"/>
        <v>0</v>
      </c>
      <c r="I183" s="79"/>
      <c r="J183" s="80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2">
        <f t="shared" si="12"/>
        <v>0</v>
      </c>
      <c r="X183" s="83"/>
      <c r="Y183" s="84"/>
      <c r="Z183" s="73"/>
      <c r="AA183" s="84"/>
      <c r="AB183" s="85">
        <f t="shared" si="13"/>
      </c>
      <c r="AC183" s="55">
        <v>135</v>
      </c>
    </row>
    <row r="184" spans="1:29" ht="20.25" customHeight="1">
      <c r="A184" s="73"/>
      <c r="B184" s="73"/>
      <c r="C184" s="247" t="s">
        <v>263</v>
      </c>
      <c r="D184" s="247" t="s">
        <v>838</v>
      </c>
      <c r="E184" s="231" t="s">
        <v>220</v>
      </c>
      <c r="F184" s="214" t="s">
        <v>361</v>
      </c>
      <c r="G184" s="77">
        <f t="shared" si="15"/>
      </c>
      <c r="H184" s="78">
        <f t="shared" si="11"/>
        <v>0</v>
      </c>
      <c r="I184" s="79"/>
      <c r="J184" s="80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2">
        <f t="shared" si="12"/>
        <v>0</v>
      </c>
      <c r="X184" s="83"/>
      <c r="Y184" s="84"/>
      <c r="Z184" s="73"/>
      <c r="AA184" s="84"/>
      <c r="AB184" s="85">
        <f t="shared" si="13"/>
      </c>
      <c r="AC184" s="55">
        <v>140</v>
      </c>
    </row>
    <row r="185" spans="1:29" ht="20.25" customHeight="1">
      <c r="A185" s="73"/>
      <c r="B185" s="73"/>
      <c r="C185" s="124" t="s">
        <v>358</v>
      </c>
      <c r="D185" s="124" t="s">
        <v>177</v>
      </c>
      <c r="E185" s="232" t="s">
        <v>246</v>
      </c>
      <c r="F185" s="216"/>
      <c r="G185" s="77">
        <f t="shared" si="15"/>
      </c>
      <c r="H185" s="78">
        <f t="shared" si="11"/>
        <v>0</v>
      </c>
      <c r="I185" s="79"/>
      <c r="J185" s="80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2">
        <f t="shared" si="12"/>
        <v>0</v>
      </c>
      <c r="X185" s="83"/>
      <c r="Y185" s="84"/>
      <c r="Z185" s="73"/>
      <c r="AA185" s="84"/>
      <c r="AB185" s="85">
        <f t="shared" si="13"/>
      </c>
      <c r="AC185" s="55">
        <v>142</v>
      </c>
    </row>
    <row r="186" spans="1:29" ht="20.25" customHeight="1">
      <c r="A186" s="73"/>
      <c r="B186" s="73"/>
      <c r="C186" s="124" t="s">
        <v>355</v>
      </c>
      <c r="D186" s="124" t="s">
        <v>168</v>
      </c>
      <c r="E186" s="232" t="s">
        <v>244</v>
      </c>
      <c r="F186" s="216"/>
      <c r="G186" s="77">
        <f t="shared" si="15"/>
      </c>
      <c r="H186" s="78">
        <f t="shared" si="11"/>
        <v>0</v>
      </c>
      <c r="I186" s="79"/>
      <c r="J186" s="80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2">
        <f t="shared" si="12"/>
        <v>0</v>
      </c>
      <c r="X186" s="83"/>
      <c r="Y186" s="84"/>
      <c r="Z186" s="73"/>
      <c r="AA186" s="84"/>
      <c r="AB186" s="85">
        <f t="shared" si="13"/>
      </c>
      <c r="AC186" s="55">
        <v>144</v>
      </c>
    </row>
    <row r="187" spans="1:29" ht="20.25" customHeight="1">
      <c r="A187" s="73"/>
      <c r="B187" s="73"/>
      <c r="C187" s="124" t="s">
        <v>270</v>
      </c>
      <c r="D187" s="124" t="s">
        <v>201</v>
      </c>
      <c r="E187" s="232" t="s">
        <v>219</v>
      </c>
      <c r="F187" s="214" t="s">
        <v>361</v>
      </c>
      <c r="G187" s="77">
        <f t="shared" si="15"/>
      </c>
      <c r="H187" s="78">
        <f t="shared" si="11"/>
        <v>0</v>
      </c>
      <c r="I187" s="79"/>
      <c r="J187" s="80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2">
        <f t="shared" si="12"/>
        <v>0</v>
      </c>
      <c r="X187" s="83"/>
      <c r="Y187" s="84"/>
      <c r="Z187" s="73"/>
      <c r="AA187" s="84"/>
      <c r="AB187" s="85">
        <f t="shared" si="13"/>
      </c>
      <c r="AC187" s="55">
        <v>145</v>
      </c>
    </row>
    <row r="188" spans="1:29" ht="20.25" customHeight="1">
      <c r="A188" s="73"/>
      <c r="B188" s="73"/>
      <c r="C188" s="124" t="s">
        <v>356</v>
      </c>
      <c r="D188" s="124" t="s">
        <v>174</v>
      </c>
      <c r="E188" s="232" t="s">
        <v>228</v>
      </c>
      <c r="F188" s="216"/>
      <c r="G188" s="77">
        <f t="shared" si="15"/>
      </c>
      <c r="H188" s="78">
        <f t="shared" si="11"/>
        <v>0</v>
      </c>
      <c r="I188" s="79"/>
      <c r="J188" s="80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2">
        <f t="shared" si="12"/>
        <v>0</v>
      </c>
      <c r="X188" s="83"/>
      <c r="Y188" s="84"/>
      <c r="Z188" s="73"/>
      <c r="AA188" s="84"/>
      <c r="AB188" s="85">
        <f t="shared" si="13"/>
      </c>
      <c r="AC188" s="55">
        <v>147</v>
      </c>
    </row>
    <row r="189" spans="1:29" ht="20.25" customHeight="1">
      <c r="A189" s="73"/>
      <c r="B189" s="73"/>
      <c r="C189" s="89" t="s">
        <v>256</v>
      </c>
      <c r="D189" s="89" t="s">
        <v>93</v>
      </c>
      <c r="E189" s="230" t="s">
        <v>218</v>
      </c>
      <c r="F189" s="214" t="s">
        <v>361</v>
      </c>
      <c r="G189" s="77">
        <f t="shared" si="15"/>
      </c>
      <c r="H189" s="78">
        <f t="shared" si="11"/>
        <v>0</v>
      </c>
      <c r="I189" s="79"/>
      <c r="J189" s="80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2">
        <f t="shared" si="12"/>
        <v>0</v>
      </c>
      <c r="X189" s="83"/>
      <c r="Y189" s="84"/>
      <c r="Z189" s="73"/>
      <c r="AA189" s="84"/>
      <c r="AB189" s="85">
        <f t="shared" si="13"/>
      </c>
      <c r="AC189" s="55">
        <v>152</v>
      </c>
    </row>
    <row r="190" spans="1:29" ht="20.25" customHeight="1">
      <c r="A190" s="73"/>
      <c r="B190" s="73"/>
      <c r="C190" s="124" t="s">
        <v>348</v>
      </c>
      <c r="D190" s="124" t="s">
        <v>170</v>
      </c>
      <c r="E190" s="232" t="s">
        <v>235</v>
      </c>
      <c r="F190" s="216"/>
      <c r="G190" s="77">
        <f t="shared" si="15"/>
      </c>
      <c r="H190" s="78">
        <f t="shared" si="11"/>
        <v>0</v>
      </c>
      <c r="I190" s="79"/>
      <c r="J190" s="80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2">
        <f t="shared" si="12"/>
        <v>0</v>
      </c>
      <c r="X190" s="83"/>
      <c r="Y190" s="84"/>
      <c r="Z190" s="73"/>
      <c r="AA190" s="84"/>
      <c r="AB190" s="85">
        <f t="shared" si="13"/>
      </c>
      <c r="AC190" s="55">
        <v>154</v>
      </c>
    </row>
    <row r="191" spans="1:29" ht="20.25" customHeight="1">
      <c r="A191" s="73"/>
      <c r="B191" s="73"/>
      <c r="C191" s="246" t="s">
        <v>348</v>
      </c>
      <c r="D191" s="246" t="s">
        <v>143</v>
      </c>
      <c r="E191" s="229" t="s">
        <v>235</v>
      </c>
      <c r="F191" s="212"/>
      <c r="G191" s="77">
        <f t="shared" si="15"/>
      </c>
      <c r="H191" s="78">
        <f t="shared" si="11"/>
        <v>0</v>
      </c>
      <c r="I191" s="79"/>
      <c r="J191" s="80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2">
        <f t="shared" si="12"/>
        <v>0</v>
      </c>
      <c r="X191" s="83"/>
      <c r="Y191" s="84"/>
      <c r="Z191" s="73"/>
      <c r="AA191" s="84"/>
      <c r="AB191" s="85">
        <f t="shared" si="13"/>
      </c>
      <c r="AC191" s="55">
        <v>155</v>
      </c>
    </row>
    <row r="192" spans="1:29" ht="20.25" customHeight="1">
      <c r="A192" s="73"/>
      <c r="B192" s="73"/>
      <c r="C192" s="89" t="s">
        <v>252</v>
      </c>
      <c r="D192" s="89" t="s">
        <v>89</v>
      </c>
      <c r="E192" s="230" t="s">
        <v>216</v>
      </c>
      <c r="F192" s="214" t="s">
        <v>361</v>
      </c>
      <c r="G192" s="77">
        <f t="shared" si="15"/>
      </c>
      <c r="H192" s="78">
        <f t="shared" si="11"/>
        <v>0</v>
      </c>
      <c r="I192" s="79"/>
      <c r="J192" s="80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2">
        <f t="shared" si="12"/>
        <v>0</v>
      </c>
      <c r="X192" s="83"/>
      <c r="Y192" s="84"/>
      <c r="Z192" s="73"/>
      <c r="AA192" s="84"/>
      <c r="AB192" s="85">
        <f t="shared" si="13"/>
      </c>
      <c r="AC192" s="55">
        <v>156</v>
      </c>
    </row>
    <row r="193" spans="1:29" ht="20.25" customHeight="1">
      <c r="A193" s="73"/>
      <c r="B193" s="73"/>
      <c r="C193" s="124" t="s">
        <v>359</v>
      </c>
      <c r="D193" s="124" t="s">
        <v>839</v>
      </c>
      <c r="E193" s="232" t="s">
        <v>227</v>
      </c>
      <c r="F193" s="216"/>
      <c r="G193" s="77">
        <f t="shared" si="15"/>
      </c>
      <c r="H193" s="78">
        <f t="shared" si="11"/>
        <v>0</v>
      </c>
      <c r="I193" s="79"/>
      <c r="J193" s="80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2">
        <f t="shared" si="12"/>
        <v>0</v>
      </c>
      <c r="X193" s="83"/>
      <c r="Y193" s="84"/>
      <c r="Z193" s="73"/>
      <c r="AA193" s="84"/>
      <c r="AB193" s="85">
        <f t="shared" si="13"/>
      </c>
      <c r="AC193" s="55">
        <v>166</v>
      </c>
    </row>
    <row r="194" spans="1:29" ht="20.25" customHeight="1">
      <c r="A194" s="73"/>
      <c r="B194" s="73"/>
      <c r="C194" s="246" t="s">
        <v>350</v>
      </c>
      <c r="D194" s="246" t="s">
        <v>840</v>
      </c>
      <c r="E194" s="229" t="s">
        <v>232</v>
      </c>
      <c r="F194" s="212"/>
      <c r="G194" s="77">
        <f t="shared" si="15"/>
      </c>
      <c r="H194" s="78">
        <f t="shared" si="11"/>
        <v>0</v>
      </c>
      <c r="I194" s="79"/>
      <c r="J194" s="80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2">
        <f t="shared" si="12"/>
        <v>0</v>
      </c>
      <c r="X194" s="83"/>
      <c r="Y194" s="84"/>
      <c r="Z194" s="73"/>
      <c r="AA194" s="84"/>
      <c r="AB194" s="85">
        <f t="shared" si="13"/>
      </c>
      <c r="AC194" s="55">
        <v>167</v>
      </c>
    </row>
    <row r="195" spans="1:29" ht="20.25" customHeight="1">
      <c r="A195" s="73"/>
      <c r="B195" s="73"/>
      <c r="C195" s="124" t="s">
        <v>357</v>
      </c>
      <c r="D195" s="124" t="s">
        <v>176</v>
      </c>
      <c r="E195" s="232" t="s">
        <v>245</v>
      </c>
      <c r="F195" s="216"/>
      <c r="G195" s="77">
        <f t="shared" si="15"/>
      </c>
      <c r="H195" s="78">
        <f t="shared" si="11"/>
        <v>0</v>
      </c>
      <c r="I195" s="79"/>
      <c r="J195" s="80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2">
        <f t="shared" si="12"/>
        <v>0</v>
      </c>
      <c r="X195" s="83"/>
      <c r="Y195" s="84"/>
      <c r="Z195" s="73"/>
      <c r="AA195" s="84"/>
      <c r="AB195" s="85">
        <f t="shared" si="13"/>
      </c>
      <c r="AC195" s="55">
        <v>168</v>
      </c>
    </row>
    <row r="196" spans="1:29" ht="20.25" customHeight="1">
      <c r="A196" s="73"/>
      <c r="B196" s="73"/>
      <c r="C196" s="89" t="s">
        <v>268</v>
      </c>
      <c r="D196" s="89" t="s">
        <v>108</v>
      </c>
      <c r="E196" s="230" t="s">
        <v>226</v>
      </c>
      <c r="F196" s="214" t="s">
        <v>361</v>
      </c>
      <c r="G196" s="77">
        <f t="shared" si="15"/>
      </c>
      <c r="H196" s="78">
        <f t="shared" si="11"/>
        <v>0</v>
      </c>
      <c r="I196" s="79"/>
      <c r="J196" s="80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2">
        <f t="shared" si="12"/>
        <v>0</v>
      </c>
      <c r="X196" s="83"/>
      <c r="Y196" s="84"/>
      <c r="Z196" s="73"/>
      <c r="AA196" s="84"/>
      <c r="AB196" s="85">
        <f t="shared" si="13"/>
      </c>
      <c r="AC196" s="55">
        <v>170</v>
      </c>
    </row>
    <row r="197" spans="1:29" ht="20.25" customHeight="1">
      <c r="A197" s="73"/>
      <c r="B197" s="73"/>
      <c r="C197" s="246" t="s">
        <v>344</v>
      </c>
      <c r="D197" s="246" t="s">
        <v>135</v>
      </c>
      <c r="E197" s="229" t="s">
        <v>237</v>
      </c>
      <c r="F197" s="212"/>
      <c r="G197" s="77">
        <f t="shared" si="15"/>
      </c>
      <c r="H197" s="78">
        <f t="shared" si="11"/>
        <v>0</v>
      </c>
      <c r="I197" s="79"/>
      <c r="J197" s="80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2">
        <f t="shared" si="12"/>
        <v>0</v>
      </c>
      <c r="X197" s="83"/>
      <c r="Y197" s="84"/>
      <c r="Z197" s="73"/>
      <c r="AA197" s="84"/>
      <c r="AB197" s="85">
        <f t="shared" si="13"/>
      </c>
      <c r="AC197" s="256">
        <v>171</v>
      </c>
    </row>
    <row r="198" spans="1:29" ht="20.25" customHeight="1">
      <c r="A198" s="131"/>
      <c r="B198" s="131"/>
      <c r="C198" s="263" t="s">
        <v>339</v>
      </c>
      <c r="D198" s="263" t="s">
        <v>129</v>
      </c>
      <c r="E198" s="270" t="s">
        <v>238</v>
      </c>
      <c r="F198" s="214"/>
      <c r="G198" s="77">
        <f t="shared" si="15"/>
      </c>
      <c r="H198" s="78">
        <f aca="true" t="shared" si="16" ref="H198:H211">Y198+AA198</f>
        <v>0</v>
      </c>
      <c r="I198" s="79"/>
      <c r="J198" s="80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2">
        <f aca="true" t="shared" si="17" ref="W198:W211">SUM(COUNTIF(J198,J$3),COUNTIF(K198,K$3),COUNTIF(L198,L$3),COUNTIF(M198,M$3),COUNTIF(N198,N$3),COUNTIF(O198,O$3),COUNTIF(P198,P$3),COUNTIF(Q198,Q$3),COUNTIF(R198,R$3),COUNTIF(S198,S$3),COUNTIF(T198,T$3),COUNTIF(U198,U$3),COUNTIF(V198,V$3))</f>
        <v>0</v>
      </c>
      <c r="X198" s="83"/>
      <c r="Y198" s="84"/>
      <c r="Z198" s="73"/>
      <c r="AA198" s="84"/>
      <c r="AB198" s="85">
        <f aca="true" t="shared" si="18" ref="AB198:AB211">IF(X198="","",SUM(COUNTIF(X198,X$3),COUNTIF(Z198,Z$3)))</f>
      </c>
      <c r="AC198" s="55">
        <v>190</v>
      </c>
    </row>
    <row r="199" spans="1:29" ht="20.25" customHeight="1">
      <c r="A199" s="131"/>
      <c r="B199" s="131"/>
      <c r="C199" s="262" t="s">
        <v>352</v>
      </c>
      <c r="D199" s="262" t="s">
        <v>149</v>
      </c>
      <c r="E199" s="257" t="s">
        <v>241</v>
      </c>
      <c r="F199" s="212"/>
      <c r="G199" s="77">
        <f t="shared" si="15"/>
      </c>
      <c r="H199" s="78">
        <f t="shared" si="16"/>
        <v>0</v>
      </c>
      <c r="I199" s="79"/>
      <c r="J199" s="80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2">
        <f t="shared" si="17"/>
        <v>0</v>
      </c>
      <c r="X199" s="83"/>
      <c r="Y199" s="84"/>
      <c r="Z199" s="73"/>
      <c r="AA199" s="84"/>
      <c r="AB199" s="85">
        <f t="shared" si="18"/>
      </c>
      <c r="AC199" s="55">
        <v>194</v>
      </c>
    </row>
    <row r="200" spans="1:29" ht="20.25" customHeight="1">
      <c r="A200" s="131"/>
      <c r="B200" s="131"/>
      <c r="C200" s="263" t="s">
        <v>257</v>
      </c>
      <c r="D200" s="263" t="s">
        <v>94</v>
      </c>
      <c r="E200" s="270" t="s">
        <v>219</v>
      </c>
      <c r="F200" s="214" t="s">
        <v>361</v>
      </c>
      <c r="G200" s="77">
        <f t="shared" si="15"/>
      </c>
      <c r="H200" s="78">
        <f t="shared" si="16"/>
        <v>0</v>
      </c>
      <c r="I200" s="79"/>
      <c r="J200" s="80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2">
        <f t="shared" si="17"/>
        <v>0</v>
      </c>
      <c r="X200" s="83"/>
      <c r="Y200" s="84"/>
      <c r="Z200" s="73"/>
      <c r="AA200" s="84"/>
      <c r="AB200" s="85">
        <f t="shared" si="18"/>
      </c>
      <c r="AC200" s="55">
        <v>197</v>
      </c>
    </row>
    <row r="201" spans="1:29" ht="20.25" customHeight="1">
      <c r="A201" s="131"/>
      <c r="B201" s="131"/>
      <c r="C201" s="259" t="s">
        <v>337</v>
      </c>
      <c r="D201" s="259" t="s">
        <v>126</v>
      </c>
      <c r="E201" s="269" t="s">
        <v>232</v>
      </c>
      <c r="F201" s="215"/>
      <c r="G201" s="77">
        <f t="shared" si="15"/>
      </c>
      <c r="H201" s="78">
        <f t="shared" si="16"/>
        <v>0</v>
      </c>
      <c r="I201" s="79"/>
      <c r="J201" s="80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2">
        <f t="shared" si="17"/>
        <v>0</v>
      </c>
      <c r="X201" s="83"/>
      <c r="Y201" s="84"/>
      <c r="Z201" s="73"/>
      <c r="AA201" s="84"/>
      <c r="AB201" s="85">
        <f t="shared" si="18"/>
      </c>
      <c r="AC201" s="55">
        <v>198</v>
      </c>
    </row>
    <row r="202" spans="1:29" ht="20.25" customHeight="1">
      <c r="A202" s="131"/>
      <c r="B202" s="131"/>
      <c r="C202" s="259" t="s">
        <v>341</v>
      </c>
      <c r="D202" s="259" t="s">
        <v>131</v>
      </c>
      <c r="E202" s="269" t="s">
        <v>236</v>
      </c>
      <c r="F202" s="215"/>
      <c r="G202" s="77">
        <f t="shared" si="15"/>
      </c>
      <c r="H202" s="78">
        <f t="shared" si="16"/>
        <v>0</v>
      </c>
      <c r="I202" s="79"/>
      <c r="J202" s="80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2">
        <f t="shared" si="17"/>
        <v>0</v>
      </c>
      <c r="X202" s="83"/>
      <c r="Y202" s="84"/>
      <c r="Z202" s="73"/>
      <c r="AA202" s="84"/>
      <c r="AB202" s="85">
        <f t="shared" si="18"/>
      </c>
      <c r="AC202" s="55">
        <v>202</v>
      </c>
    </row>
    <row r="203" spans="1:29" ht="20.25" customHeight="1">
      <c r="A203" s="131"/>
      <c r="B203" s="131"/>
      <c r="C203" s="259" t="s">
        <v>333</v>
      </c>
      <c r="D203" s="259" t="s">
        <v>114</v>
      </c>
      <c r="E203" s="269" t="s">
        <v>231</v>
      </c>
      <c r="F203" s="274"/>
      <c r="G203" s="77">
        <f t="shared" si="15"/>
      </c>
      <c r="H203" s="78">
        <f t="shared" si="16"/>
        <v>0</v>
      </c>
      <c r="I203" s="79"/>
      <c r="J203" s="80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2">
        <f t="shared" si="17"/>
        <v>0</v>
      </c>
      <c r="X203" s="83"/>
      <c r="Y203" s="84"/>
      <c r="Z203" s="73"/>
      <c r="AA203" s="84"/>
      <c r="AB203" s="85">
        <f t="shared" si="18"/>
      </c>
      <c r="AC203" s="55">
        <v>219</v>
      </c>
    </row>
    <row r="204" spans="1:29" ht="20.25" customHeight="1">
      <c r="A204" s="131"/>
      <c r="B204" s="131"/>
      <c r="C204" s="264" t="s">
        <v>360</v>
      </c>
      <c r="D204" s="264" t="s">
        <v>199</v>
      </c>
      <c r="E204" s="271" t="s">
        <v>229</v>
      </c>
      <c r="F204" s="275"/>
      <c r="G204" s="77">
        <f t="shared" si="15"/>
      </c>
      <c r="H204" s="78">
        <f t="shared" si="16"/>
        <v>0</v>
      </c>
      <c r="I204" s="79"/>
      <c r="J204" s="80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2">
        <f t="shared" si="17"/>
        <v>0</v>
      </c>
      <c r="X204" s="83"/>
      <c r="Y204" s="84"/>
      <c r="Z204" s="73"/>
      <c r="AA204" s="84"/>
      <c r="AB204" s="85">
        <f t="shared" si="18"/>
      </c>
      <c r="AC204" s="55">
        <v>226</v>
      </c>
    </row>
    <row r="205" spans="1:29" ht="20.25" customHeight="1">
      <c r="A205" s="131"/>
      <c r="B205" s="131"/>
      <c r="C205" s="264" t="s">
        <v>360</v>
      </c>
      <c r="D205" s="264" t="s">
        <v>195</v>
      </c>
      <c r="E205" s="271" t="s">
        <v>229</v>
      </c>
      <c r="F205" s="275"/>
      <c r="G205" s="77">
        <f t="shared" si="15"/>
      </c>
      <c r="H205" s="78">
        <f t="shared" si="16"/>
        <v>0</v>
      </c>
      <c r="I205" s="79"/>
      <c r="J205" s="80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2">
        <f t="shared" si="17"/>
        <v>0</v>
      </c>
      <c r="X205" s="83"/>
      <c r="Y205" s="84"/>
      <c r="Z205" s="73"/>
      <c r="AA205" s="84"/>
      <c r="AB205" s="85">
        <f t="shared" si="18"/>
      </c>
      <c r="AC205" s="55">
        <v>227</v>
      </c>
    </row>
    <row r="206" spans="1:29" ht="20.25" customHeight="1">
      <c r="A206" s="131"/>
      <c r="B206" s="131"/>
      <c r="C206" s="259" t="s">
        <v>332</v>
      </c>
      <c r="D206" s="259" t="s">
        <v>113</v>
      </c>
      <c r="E206" s="269" t="s">
        <v>230</v>
      </c>
      <c r="F206" s="274"/>
      <c r="G206" s="77">
        <f t="shared" si="15"/>
      </c>
      <c r="H206" s="78">
        <f t="shared" si="16"/>
        <v>0</v>
      </c>
      <c r="I206" s="79"/>
      <c r="J206" s="80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2">
        <f t="shared" si="17"/>
        <v>0</v>
      </c>
      <c r="X206" s="83"/>
      <c r="Y206" s="84"/>
      <c r="Z206" s="73"/>
      <c r="AA206" s="84"/>
      <c r="AB206" s="85">
        <f t="shared" si="18"/>
      </c>
      <c r="AC206" s="55">
        <v>237</v>
      </c>
    </row>
    <row r="207" spans="1:29" ht="20.25" customHeight="1">
      <c r="A207" s="131"/>
      <c r="B207" s="131"/>
      <c r="C207" s="259" t="s">
        <v>336</v>
      </c>
      <c r="D207" s="259" t="s">
        <v>125</v>
      </c>
      <c r="E207" s="269" t="s">
        <v>236</v>
      </c>
      <c r="F207" s="274"/>
      <c r="G207" s="77">
        <f t="shared" si="15"/>
      </c>
      <c r="H207" s="78">
        <f t="shared" si="16"/>
        <v>0</v>
      </c>
      <c r="I207" s="79"/>
      <c r="J207" s="80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2">
        <f t="shared" si="17"/>
        <v>0</v>
      </c>
      <c r="X207" s="83"/>
      <c r="Y207" s="84"/>
      <c r="Z207" s="73"/>
      <c r="AA207" s="84"/>
      <c r="AB207" s="85">
        <f t="shared" si="18"/>
      </c>
      <c r="AC207" s="55">
        <v>238</v>
      </c>
    </row>
    <row r="208" spans="1:29" ht="20.25" customHeight="1">
      <c r="A208" s="131"/>
      <c r="B208" s="131"/>
      <c r="C208" s="259" t="s">
        <v>349</v>
      </c>
      <c r="D208" s="259" t="s">
        <v>146</v>
      </c>
      <c r="E208" s="269" t="s">
        <v>232</v>
      </c>
      <c r="F208" s="274"/>
      <c r="G208" s="77">
        <f t="shared" si="15"/>
      </c>
      <c r="H208" s="78">
        <f t="shared" si="16"/>
        <v>0</v>
      </c>
      <c r="I208" s="79"/>
      <c r="J208" s="80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2">
        <f t="shared" si="17"/>
        <v>0</v>
      </c>
      <c r="X208" s="83"/>
      <c r="Y208" s="84"/>
      <c r="Z208" s="73"/>
      <c r="AA208" s="84"/>
      <c r="AB208" s="85">
        <f t="shared" si="18"/>
      </c>
      <c r="AC208" s="55">
        <v>240</v>
      </c>
    </row>
    <row r="209" spans="1:29" ht="20.25" customHeight="1">
      <c r="A209" s="131"/>
      <c r="B209" s="131"/>
      <c r="C209" s="264" t="s">
        <v>335</v>
      </c>
      <c r="D209" s="264" t="s">
        <v>122</v>
      </c>
      <c r="E209" s="269" t="s">
        <v>232</v>
      </c>
      <c r="F209" s="274"/>
      <c r="G209" s="77">
        <f t="shared" si="15"/>
      </c>
      <c r="H209" s="78">
        <f t="shared" si="16"/>
        <v>0</v>
      </c>
      <c r="I209" s="79"/>
      <c r="J209" s="80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2">
        <f t="shared" si="17"/>
        <v>0</v>
      </c>
      <c r="X209" s="83"/>
      <c r="Y209" s="84"/>
      <c r="Z209" s="73"/>
      <c r="AA209" s="84"/>
      <c r="AB209" s="85">
        <f t="shared" si="18"/>
      </c>
      <c r="AC209" s="55">
        <v>250</v>
      </c>
    </row>
    <row r="210" spans="1:29" ht="20.25" customHeight="1">
      <c r="A210" s="131"/>
      <c r="B210" s="131"/>
      <c r="C210" s="264" t="s">
        <v>354</v>
      </c>
      <c r="D210" s="264" t="s">
        <v>164</v>
      </c>
      <c r="E210" s="271" t="s">
        <v>239</v>
      </c>
      <c r="F210" s="275"/>
      <c r="G210" s="77">
        <f t="shared" si="15"/>
      </c>
      <c r="H210" s="78">
        <f t="shared" si="16"/>
        <v>0</v>
      </c>
      <c r="I210" s="79"/>
      <c r="J210" s="80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2">
        <f t="shared" si="17"/>
        <v>0</v>
      </c>
      <c r="X210" s="83"/>
      <c r="Y210" s="84"/>
      <c r="Z210" s="73"/>
      <c r="AA210" s="84"/>
      <c r="AB210" s="85">
        <f t="shared" si="18"/>
      </c>
      <c r="AC210" s="55">
        <v>253</v>
      </c>
    </row>
    <row r="211" spans="1:29" ht="20.25" customHeight="1" thickBot="1">
      <c r="A211" s="290"/>
      <c r="B211" s="290"/>
      <c r="C211" s="291" t="s">
        <v>266</v>
      </c>
      <c r="D211" s="291" t="s">
        <v>105</v>
      </c>
      <c r="E211" s="292" t="s">
        <v>217</v>
      </c>
      <c r="F211" s="293" t="s">
        <v>361</v>
      </c>
      <c r="G211" s="294">
        <f t="shared" si="15"/>
      </c>
      <c r="H211" s="295">
        <f t="shared" si="16"/>
        <v>0</v>
      </c>
      <c r="I211" s="296"/>
      <c r="J211" s="297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9">
        <f t="shared" si="17"/>
        <v>0</v>
      </c>
      <c r="X211" s="300"/>
      <c r="Y211" s="301"/>
      <c r="Z211" s="290"/>
      <c r="AA211" s="301"/>
      <c r="AB211" s="302">
        <f t="shared" si="18"/>
      </c>
      <c r="AC211" s="55">
        <v>263</v>
      </c>
    </row>
    <row r="212" spans="1:28" ht="60" customHeight="1">
      <c r="A212" s="99"/>
      <c r="B212" s="99"/>
      <c r="C212" s="288"/>
      <c r="D212" s="100" t="s">
        <v>14</v>
      </c>
      <c r="E212" s="289">
        <f>COUNTBLANK(J$6:J211)</f>
        <v>38</v>
      </c>
      <c r="F212" s="223"/>
      <c r="G212" s="101"/>
      <c r="H212" s="102"/>
      <c r="I212" s="103"/>
      <c r="J212" s="104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105">
        <f>SUM(COUNTIF(J212,J$3),COUNTIF(K212,K$3),COUNTIF(L212,L$3),COUNTIF(M212,M$3),COUNTIF(N212,N$3),COUNTIF(O212,O$3),COUNTIF(P212,P$3),COUNTIF(Q212,Q$3),COUNTIF(R212,R$3),COUNTIF(S212,S$3),COUNTIF(V212,V$3))</f>
        <v>0</v>
      </c>
      <c r="X212" s="104"/>
      <c r="Y212" s="106"/>
      <c r="Z212" s="99"/>
      <c r="AA212" s="106"/>
      <c r="AB212" s="107"/>
    </row>
    <row r="213" spans="1:28" ht="68.25" customHeight="1" thickBot="1">
      <c r="A213" s="90"/>
      <c r="B213" s="90"/>
      <c r="C213" s="239"/>
      <c r="D213" s="91" t="s">
        <v>7</v>
      </c>
      <c r="E213" s="237">
        <f>E4-E212</f>
        <v>168</v>
      </c>
      <c r="F213" s="224"/>
      <c r="G213" s="92"/>
      <c r="H213" s="93"/>
      <c r="I213" s="94"/>
      <c r="J213" s="95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6">
        <f>SUM(COUNTIF(J213,J$3),COUNTIF(K213,K$3),COUNTIF(L213,L$3),COUNTIF(M213,M$3),COUNTIF(N213,N$3),COUNTIF(O213,O$3),COUNTIF(P213,P$3),COUNTIF(Q213,Q$3),COUNTIF(R213,R$3),COUNTIF(S213,S$3),COUNTIF(V213,V$3))</f>
        <v>0</v>
      </c>
      <c r="X213" s="95"/>
      <c r="Y213" s="97"/>
      <c r="Z213" s="90"/>
      <c r="AA213" s="97"/>
      <c r="AB213" s="98"/>
    </row>
  </sheetData>
  <conditionalFormatting sqref="Z6:Z213 J6:V213 X6:X213">
    <cfRule type="cellIs" priority="1" dxfId="0" operator="notEqual" stopIfTrue="1">
      <formula>J$3</formula>
    </cfRule>
  </conditionalFormatting>
  <printOptions/>
  <pageMargins left="0.3937007874015748" right="0.3937007874015748" top="0.3937007874015748" bottom="0.3937007874015748" header="0.1968503937007874" footer="0.1968503937007874"/>
  <pageSetup fitToHeight="2" fitToWidth="1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tabSelected="1" view="pageBreakPreview" zoomScale="70" zoomScaleNormal="85" zoomScaleSheetLayoutView="70" workbookViewId="0" topLeftCell="A1">
      <pane xSplit="4" ySplit="3" topLeftCell="E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Y62" sqref="Y62"/>
    </sheetView>
  </sheetViews>
  <sheetFormatPr defaultColWidth="9.00390625" defaultRowHeight="20.25" customHeight="1"/>
  <cols>
    <col min="1" max="2" width="4.75390625" style="49" customWidth="1"/>
    <col min="3" max="3" width="19.875" style="49" hidden="1" customWidth="1"/>
    <col min="4" max="4" width="13.00390625" style="55" customWidth="1"/>
    <col min="5" max="5" width="10.75390625" style="55" customWidth="1"/>
    <col min="6" max="6" width="5.625" style="55" customWidth="1"/>
    <col min="7" max="7" width="7.125" style="49" customWidth="1"/>
    <col min="8" max="8" width="4.875" style="55" customWidth="1"/>
    <col min="9" max="15" width="4.875" style="49" customWidth="1"/>
    <col min="16" max="23" width="4.875" style="49" hidden="1" customWidth="1"/>
    <col min="24" max="24" width="4.875" style="49" customWidth="1"/>
    <col min="25" max="16384" width="9.00390625" style="49" customWidth="1"/>
  </cols>
  <sheetData>
    <row r="1" spans="1:24" ht="20.25" customHeight="1">
      <c r="A1" s="3" t="s">
        <v>556</v>
      </c>
      <c r="B1" s="4" t="s">
        <v>11</v>
      </c>
      <c r="C1" s="4"/>
      <c r="D1" s="119"/>
      <c r="E1" s="7" t="s">
        <v>9</v>
      </c>
      <c r="F1" s="62"/>
      <c r="G1" s="6"/>
      <c r="H1" s="5"/>
      <c r="I1" s="7"/>
      <c r="J1" s="5"/>
      <c r="K1" s="8"/>
      <c r="L1" s="8"/>
      <c r="M1" s="6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0.25" customHeight="1">
      <c r="A2" s="9" t="s">
        <v>0</v>
      </c>
      <c r="B2" s="9" t="s">
        <v>84</v>
      </c>
      <c r="C2" s="10" t="s">
        <v>557</v>
      </c>
      <c r="D2" s="10" t="s">
        <v>558</v>
      </c>
      <c r="E2" s="50" t="s">
        <v>559</v>
      </c>
      <c r="F2" s="195" t="s">
        <v>84</v>
      </c>
      <c r="G2" s="11" t="s">
        <v>3</v>
      </c>
      <c r="H2" s="13" t="s">
        <v>560</v>
      </c>
      <c r="I2" s="14">
        <v>1</v>
      </c>
      <c r="J2" s="15">
        <v>2</v>
      </c>
      <c r="K2" s="15">
        <v>3</v>
      </c>
      <c r="L2" s="15">
        <v>4</v>
      </c>
      <c r="M2" s="15">
        <v>5</v>
      </c>
      <c r="N2" s="15">
        <v>6</v>
      </c>
      <c r="O2" s="15">
        <v>7</v>
      </c>
      <c r="P2" s="15">
        <v>8</v>
      </c>
      <c r="Q2" s="15">
        <v>9</v>
      </c>
      <c r="R2" s="15">
        <v>10</v>
      </c>
      <c r="S2" s="15">
        <v>11</v>
      </c>
      <c r="T2" s="15">
        <v>12</v>
      </c>
      <c r="U2" s="15">
        <v>13</v>
      </c>
      <c r="V2" s="15">
        <v>14</v>
      </c>
      <c r="W2" s="15">
        <v>15</v>
      </c>
      <c r="X2" s="16" t="s">
        <v>561</v>
      </c>
    </row>
    <row r="3" spans="1:24" ht="20.25" customHeight="1" thickBot="1">
      <c r="A3" s="18"/>
      <c r="B3" s="18"/>
      <c r="C3" s="39"/>
      <c r="D3" s="39"/>
      <c r="E3" s="53"/>
      <c r="F3" s="196"/>
      <c r="G3" s="54"/>
      <c r="H3" s="20" t="s">
        <v>562</v>
      </c>
      <c r="I3" s="21" t="s">
        <v>563</v>
      </c>
      <c r="J3" s="22" t="s">
        <v>561</v>
      </c>
      <c r="K3" s="22" t="s">
        <v>564</v>
      </c>
      <c r="L3" s="22" t="s">
        <v>563</v>
      </c>
      <c r="M3" s="22" t="s">
        <v>565</v>
      </c>
      <c r="N3" s="22" t="s">
        <v>561</v>
      </c>
      <c r="O3" s="22" t="s">
        <v>561</v>
      </c>
      <c r="P3" s="22"/>
      <c r="Q3" s="22"/>
      <c r="R3" s="22"/>
      <c r="S3" s="22"/>
      <c r="T3" s="22"/>
      <c r="U3" s="22"/>
      <c r="V3" s="22"/>
      <c r="W3" s="22"/>
      <c r="X3" s="23" t="s">
        <v>4</v>
      </c>
    </row>
    <row r="4" spans="1:24" ht="20.25" customHeight="1">
      <c r="A4" s="159"/>
      <c r="B4" s="160"/>
      <c r="C4" s="156"/>
      <c r="D4" s="29" t="s">
        <v>6</v>
      </c>
      <c r="E4" s="254">
        <f>COUNTA(D$6:D66)</f>
        <v>61</v>
      </c>
      <c r="F4" s="197"/>
      <c r="G4" s="30"/>
      <c r="H4" s="32"/>
      <c r="I4" s="33">
        <f>COUNTIF(I$6:I66,I$3)</f>
        <v>40</v>
      </c>
      <c r="J4" s="34">
        <f>COUNTIF(J$6:J66,J$3)</f>
        <v>36</v>
      </c>
      <c r="K4" s="34">
        <f>COUNTIF(K$6:K66,K$3)</f>
        <v>37</v>
      </c>
      <c r="L4" s="34">
        <f>COUNTIF(L$6:L66,L$3)</f>
        <v>29</v>
      </c>
      <c r="M4" s="34">
        <f>COUNTIF(M$6:M66,M$3)</f>
        <v>36</v>
      </c>
      <c r="N4" s="34">
        <f>COUNTIF(N$6:N66,N$3)</f>
        <v>30</v>
      </c>
      <c r="O4" s="34">
        <f>COUNTIF(O$6:O66,O$3)</f>
        <v>31</v>
      </c>
      <c r="P4" s="34">
        <f>COUNTIF(P$6:P66,P$3)</f>
        <v>0</v>
      </c>
      <c r="Q4" s="34">
        <f>COUNTIF(Q$6:Q66,Q$3)</f>
        <v>0</v>
      </c>
      <c r="R4" s="34">
        <f>COUNTIF(R$6:R66,R$3)</f>
        <v>0</v>
      </c>
      <c r="S4" s="34">
        <f>COUNTIF(S$6:S66,S$3)</f>
        <v>0</v>
      </c>
      <c r="T4" s="34">
        <f>COUNTIF(T$6:T66,T$3)</f>
        <v>0</v>
      </c>
      <c r="U4" s="35">
        <f>COUNTIF(U$6:U66,U$3)</f>
        <v>0</v>
      </c>
      <c r="V4" s="36">
        <f>COUNTIF(V$6:V66,V$3)</f>
        <v>0</v>
      </c>
      <c r="W4" s="36">
        <f>COUNTIF(W$6:W66,W$3)</f>
        <v>0</v>
      </c>
      <c r="X4" s="47"/>
    </row>
    <row r="5" spans="1:24" ht="20.25" customHeight="1" thickBot="1">
      <c r="A5" s="158"/>
      <c r="B5" s="158"/>
      <c r="C5" s="157"/>
      <c r="D5" s="39"/>
      <c r="E5" s="255"/>
      <c r="F5" s="198"/>
      <c r="G5" s="40"/>
      <c r="H5" s="42"/>
      <c r="I5" s="43">
        <f aca="true" t="shared" si="0" ref="I5:T5">I$4/$E$68</f>
        <v>0.9523809523809523</v>
      </c>
      <c r="J5" s="44">
        <f t="shared" si="0"/>
        <v>0.8571428571428571</v>
      </c>
      <c r="K5" s="44">
        <f t="shared" si="0"/>
        <v>0.8809523809523809</v>
      </c>
      <c r="L5" s="44">
        <f t="shared" si="0"/>
        <v>0.6904761904761905</v>
      </c>
      <c r="M5" s="44">
        <f t="shared" si="0"/>
        <v>0.8571428571428571</v>
      </c>
      <c r="N5" s="44">
        <f t="shared" si="0"/>
        <v>0.7142857142857143</v>
      </c>
      <c r="O5" s="44">
        <f t="shared" si="0"/>
        <v>0.7380952380952381</v>
      </c>
      <c r="P5" s="44">
        <f t="shared" si="0"/>
        <v>0</v>
      </c>
      <c r="Q5" s="44">
        <f t="shared" si="0"/>
        <v>0</v>
      </c>
      <c r="R5" s="44">
        <f t="shared" si="0"/>
        <v>0</v>
      </c>
      <c r="S5" s="44">
        <f t="shared" si="0"/>
        <v>0</v>
      </c>
      <c r="T5" s="44">
        <f t="shared" si="0"/>
        <v>0</v>
      </c>
      <c r="U5" s="45">
        <f>ROUNDUP((U$4/$E$68)*100,1)</f>
        <v>0</v>
      </c>
      <c r="V5" s="45">
        <f>ROUNDUP((V$4/$E$68)*100,1)</f>
        <v>0</v>
      </c>
      <c r="W5" s="45">
        <f>ROUNDUP((W$4/$E$68)*100,1)</f>
        <v>0</v>
      </c>
      <c r="X5" s="48"/>
    </row>
    <row r="6" spans="1:24" ht="20.25" customHeight="1">
      <c r="A6" s="68">
        <v>1</v>
      </c>
      <c r="B6" s="68">
        <v>1</v>
      </c>
      <c r="C6" s="109" t="s">
        <v>272</v>
      </c>
      <c r="D6" s="120" t="s">
        <v>210</v>
      </c>
      <c r="E6" s="108" t="s">
        <v>223</v>
      </c>
      <c r="F6" s="199" t="s">
        <v>423</v>
      </c>
      <c r="G6" s="64">
        <f aca="true" t="shared" si="1" ref="G6:G37">X6</f>
        <v>7</v>
      </c>
      <c r="H6" s="66"/>
      <c r="I6" s="67" t="s">
        <v>64</v>
      </c>
      <c r="J6" s="68" t="s">
        <v>53</v>
      </c>
      <c r="K6" s="68" t="s">
        <v>51</v>
      </c>
      <c r="L6" s="68" t="s">
        <v>64</v>
      </c>
      <c r="M6" s="68" t="s">
        <v>52</v>
      </c>
      <c r="N6" s="68" t="s">
        <v>53</v>
      </c>
      <c r="O6" s="68" t="s">
        <v>53</v>
      </c>
      <c r="P6" s="68"/>
      <c r="Q6" s="68"/>
      <c r="R6" s="68"/>
      <c r="S6" s="68"/>
      <c r="T6" s="68"/>
      <c r="U6" s="68"/>
      <c r="V6" s="68"/>
      <c r="W6" s="63"/>
      <c r="X6" s="69">
        <f aca="true" t="shared" si="2" ref="X6:X37">SUM(COUNTIF(I6,I$3),COUNTIF(J6,J$3),COUNTIF(K6,K$3),COUNTIF(L6,L$3),COUNTIF(M6,M$3),COUNTIF(N6,N$3),COUNTIF(O6,O$3),COUNTIF(P6,P$3),COUNTIF(Q6,Q$3),COUNTIF(R6,R$3),COUNTIF(S6,S$3),COUNTIF(T6,T$3),COUNTIF(U6,U$3),COUNTIF(V6,V$3),COUNTIF(W6,W$3))</f>
        <v>7</v>
      </c>
    </row>
    <row r="7" spans="1:24" ht="20.25" customHeight="1">
      <c r="A7" s="81">
        <v>1</v>
      </c>
      <c r="B7" s="81">
        <v>1</v>
      </c>
      <c r="C7" s="74" t="s">
        <v>276</v>
      </c>
      <c r="D7" s="121" t="s">
        <v>214</v>
      </c>
      <c r="E7" s="86" t="s">
        <v>223</v>
      </c>
      <c r="F7" s="201" t="s">
        <v>423</v>
      </c>
      <c r="G7" s="77">
        <f t="shared" si="1"/>
        <v>7</v>
      </c>
      <c r="H7" s="79"/>
      <c r="I7" s="80" t="s">
        <v>64</v>
      </c>
      <c r="J7" s="81" t="s">
        <v>53</v>
      </c>
      <c r="K7" s="81" t="s">
        <v>51</v>
      </c>
      <c r="L7" s="81" t="s">
        <v>64</v>
      </c>
      <c r="M7" s="81" t="s">
        <v>52</v>
      </c>
      <c r="N7" s="81" t="s">
        <v>53</v>
      </c>
      <c r="O7" s="81" t="s">
        <v>53</v>
      </c>
      <c r="P7" s="81"/>
      <c r="Q7" s="81"/>
      <c r="R7" s="81"/>
      <c r="S7" s="81"/>
      <c r="T7" s="81"/>
      <c r="U7" s="81"/>
      <c r="V7" s="81"/>
      <c r="W7" s="73"/>
      <c r="X7" s="82">
        <f t="shared" si="2"/>
        <v>7</v>
      </c>
    </row>
    <row r="8" spans="1:24" ht="20.25" customHeight="1">
      <c r="A8" s="81">
        <v>1</v>
      </c>
      <c r="B8" s="81">
        <v>1</v>
      </c>
      <c r="C8" s="74" t="s">
        <v>275</v>
      </c>
      <c r="D8" s="121" t="s">
        <v>213</v>
      </c>
      <c r="E8" s="86" t="s">
        <v>223</v>
      </c>
      <c r="F8" s="201" t="s">
        <v>423</v>
      </c>
      <c r="G8" s="77">
        <f t="shared" si="1"/>
        <v>7</v>
      </c>
      <c r="H8" s="79"/>
      <c r="I8" s="80" t="s">
        <v>64</v>
      </c>
      <c r="J8" s="81" t="s">
        <v>53</v>
      </c>
      <c r="K8" s="81" t="s">
        <v>51</v>
      </c>
      <c r="L8" s="81" t="s">
        <v>64</v>
      </c>
      <c r="M8" s="81" t="s">
        <v>52</v>
      </c>
      <c r="N8" s="81" t="s">
        <v>53</v>
      </c>
      <c r="O8" s="81" t="s">
        <v>53</v>
      </c>
      <c r="P8" s="81"/>
      <c r="Q8" s="81"/>
      <c r="R8" s="81"/>
      <c r="S8" s="81"/>
      <c r="T8" s="81"/>
      <c r="U8" s="81"/>
      <c r="V8" s="81"/>
      <c r="W8" s="73"/>
      <c r="X8" s="82">
        <f t="shared" si="2"/>
        <v>7</v>
      </c>
    </row>
    <row r="9" spans="1:24" ht="20.25" customHeight="1">
      <c r="A9" s="81">
        <v>1</v>
      </c>
      <c r="B9" s="81">
        <v>1</v>
      </c>
      <c r="C9" s="74"/>
      <c r="D9" s="121" t="s">
        <v>531</v>
      </c>
      <c r="E9" s="86" t="s">
        <v>223</v>
      </c>
      <c r="F9" s="201" t="s">
        <v>423</v>
      </c>
      <c r="G9" s="77">
        <f t="shared" si="1"/>
        <v>7</v>
      </c>
      <c r="H9" s="79"/>
      <c r="I9" s="80" t="s">
        <v>64</v>
      </c>
      <c r="J9" s="81" t="s">
        <v>53</v>
      </c>
      <c r="K9" s="81" t="s">
        <v>51</v>
      </c>
      <c r="L9" s="81" t="s">
        <v>64</v>
      </c>
      <c r="M9" s="81" t="s">
        <v>52</v>
      </c>
      <c r="N9" s="81" t="s">
        <v>53</v>
      </c>
      <c r="O9" s="81" t="s">
        <v>53</v>
      </c>
      <c r="P9" s="81"/>
      <c r="Q9" s="81"/>
      <c r="R9" s="81"/>
      <c r="S9" s="81"/>
      <c r="T9" s="81"/>
      <c r="U9" s="81"/>
      <c r="V9" s="81"/>
      <c r="W9" s="73"/>
      <c r="X9" s="82">
        <f t="shared" si="2"/>
        <v>7</v>
      </c>
    </row>
    <row r="10" spans="1:24" ht="20.25" customHeight="1">
      <c r="A10" s="81">
        <v>1</v>
      </c>
      <c r="B10" s="81">
        <v>1</v>
      </c>
      <c r="C10" s="74" t="s">
        <v>566</v>
      </c>
      <c r="D10" s="121" t="s">
        <v>532</v>
      </c>
      <c r="E10" s="86" t="s">
        <v>533</v>
      </c>
      <c r="F10" s="201" t="s">
        <v>422</v>
      </c>
      <c r="G10" s="77">
        <f t="shared" si="1"/>
        <v>7</v>
      </c>
      <c r="H10" s="79"/>
      <c r="I10" s="80" t="s">
        <v>79</v>
      </c>
      <c r="J10" s="81" t="s">
        <v>63</v>
      </c>
      <c r="K10" s="81" t="s">
        <v>60</v>
      </c>
      <c r="L10" s="81" t="s">
        <v>79</v>
      </c>
      <c r="M10" s="81" t="s">
        <v>62</v>
      </c>
      <c r="N10" s="81" t="s">
        <v>63</v>
      </c>
      <c r="O10" s="81" t="s">
        <v>63</v>
      </c>
      <c r="P10" s="81"/>
      <c r="Q10" s="81"/>
      <c r="R10" s="81"/>
      <c r="S10" s="81"/>
      <c r="T10" s="81"/>
      <c r="U10" s="81"/>
      <c r="V10" s="81"/>
      <c r="W10" s="73"/>
      <c r="X10" s="82">
        <f t="shared" si="2"/>
        <v>7</v>
      </c>
    </row>
    <row r="11" spans="1:24" ht="20.25" customHeight="1">
      <c r="A11" s="81">
        <v>1</v>
      </c>
      <c r="B11" s="81">
        <v>1</v>
      </c>
      <c r="C11" s="74" t="s">
        <v>314</v>
      </c>
      <c r="D11" s="121" t="s">
        <v>277</v>
      </c>
      <c r="E11" s="86" t="s">
        <v>221</v>
      </c>
      <c r="F11" s="201" t="s">
        <v>361</v>
      </c>
      <c r="G11" s="77">
        <f t="shared" si="1"/>
        <v>7</v>
      </c>
      <c r="H11" s="79"/>
      <c r="I11" s="80" t="s">
        <v>36</v>
      </c>
      <c r="J11" s="81" t="s">
        <v>13</v>
      </c>
      <c r="K11" s="81" t="s">
        <v>12</v>
      </c>
      <c r="L11" s="81" t="s">
        <v>36</v>
      </c>
      <c r="M11" s="81" t="s">
        <v>10</v>
      </c>
      <c r="N11" s="81" t="s">
        <v>13</v>
      </c>
      <c r="O11" s="81" t="s">
        <v>13</v>
      </c>
      <c r="P11" s="81"/>
      <c r="Q11" s="81"/>
      <c r="R11" s="81"/>
      <c r="S11" s="81"/>
      <c r="T11" s="81"/>
      <c r="U11" s="81"/>
      <c r="V11" s="81"/>
      <c r="W11" s="73"/>
      <c r="X11" s="82">
        <f t="shared" si="2"/>
        <v>7</v>
      </c>
    </row>
    <row r="12" spans="1:24" ht="20.25" customHeight="1">
      <c r="A12" s="81">
        <v>1</v>
      </c>
      <c r="B12" s="81">
        <v>1</v>
      </c>
      <c r="C12" s="74" t="s">
        <v>325</v>
      </c>
      <c r="D12" s="121" t="s">
        <v>288</v>
      </c>
      <c r="E12" s="86" t="s">
        <v>221</v>
      </c>
      <c r="F12" s="201" t="s">
        <v>361</v>
      </c>
      <c r="G12" s="77">
        <f t="shared" si="1"/>
        <v>7</v>
      </c>
      <c r="H12" s="79"/>
      <c r="I12" s="80" t="s">
        <v>36</v>
      </c>
      <c r="J12" s="81" t="s">
        <v>13</v>
      </c>
      <c r="K12" s="81" t="s">
        <v>12</v>
      </c>
      <c r="L12" s="81" t="s">
        <v>36</v>
      </c>
      <c r="M12" s="81" t="s">
        <v>10</v>
      </c>
      <c r="N12" s="81" t="s">
        <v>13</v>
      </c>
      <c r="O12" s="81" t="s">
        <v>13</v>
      </c>
      <c r="P12" s="81"/>
      <c r="Q12" s="81"/>
      <c r="R12" s="81"/>
      <c r="S12" s="81"/>
      <c r="T12" s="81"/>
      <c r="U12" s="81"/>
      <c r="V12" s="81"/>
      <c r="W12" s="73"/>
      <c r="X12" s="82">
        <f t="shared" si="2"/>
        <v>7</v>
      </c>
    </row>
    <row r="13" spans="1:24" ht="20.25" customHeight="1">
      <c r="A13" s="81">
        <v>1</v>
      </c>
      <c r="B13" s="81"/>
      <c r="C13" s="74" t="s">
        <v>452</v>
      </c>
      <c r="D13" s="121" t="s">
        <v>305</v>
      </c>
      <c r="E13" s="86" t="s">
        <v>227</v>
      </c>
      <c r="F13" s="201"/>
      <c r="G13" s="77">
        <f t="shared" si="1"/>
        <v>7</v>
      </c>
      <c r="H13" s="79"/>
      <c r="I13" s="80" t="s">
        <v>49</v>
      </c>
      <c r="J13" s="81" t="s">
        <v>47</v>
      </c>
      <c r="K13" s="81" t="s">
        <v>45</v>
      </c>
      <c r="L13" s="81" t="s">
        <v>49</v>
      </c>
      <c r="M13" s="81" t="s">
        <v>46</v>
      </c>
      <c r="N13" s="81" t="s">
        <v>47</v>
      </c>
      <c r="O13" s="81" t="s">
        <v>47</v>
      </c>
      <c r="P13" s="81"/>
      <c r="Q13" s="81"/>
      <c r="R13" s="81"/>
      <c r="S13" s="81"/>
      <c r="T13" s="81"/>
      <c r="U13" s="81"/>
      <c r="V13" s="81"/>
      <c r="W13" s="73"/>
      <c r="X13" s="82">
        <f t="shared" si="2"/>
        <v>7</v>
      </c>
    </row>
    <row r="14" spans="1:24" ht="20.25" customHeight="1">
      <c r="A14" s="81">
        <v>1</v>
      </c>
      <c r="B14" s="81"/>
      <c r="C14" s="74" t="s">
        <v>567</v>
      </c>
      <c r="D14" s="121" t="s">
        <v>534</v>
      </c>
      <c r="E14" s="86" t="s">
        <v>535</v>
      </c>
      <c r="F14" s="201"/>
      <c r="G14" s="77">
        <f t="shared" si="1"/>
        <v>7</v>
      </c>
      <c r="H14" s="79"/>
      <c r="I14" s="80" t="s">
        <v>64</v>
      </c>
      <c r="J14" s="81" t="s">
        <v>53</v>
      </c>
      <c r="K14" s="81" t="s">
        <v>51</v>
      </c>
      <c r="L14" s="81" t="s">
        <v>64</v>
      </c>
      <c r="M14" s="81" t="s">
        <v>52</v>
      </c>
      <c r="N14" s="81" t="s">
        <v>53</v>
      </c>
      <c r="O14" s="81" t="s">
        <v>53</v>
      </c>
      <c r="P14" s="81"/>
      <c r="Q14" s="81"/>
      <c r="R14" s="81"/>
      <c r="S14" s="81"/>
      <c r="T14" s="81"/>
      <c r="U14" s="81"/>
      <c r="V14" s="81"/>
      <c r="W14" s="73"/>
      <c r="X14" s="82">
        <f t="shared" si="2"/>
        <v>7</v>
      </c>
    </row>
    <row r="15" spans="1:24" ht="20.25" customHeight="1">
      <c r="A15" s="81">
        <v>1</v>
      </c>
      <c r="B15" s="81"/>
      <c r="C15" s="74"/>
      <c r="D15" s="121" t="s">
        <v>536</v>
      </c>
      <c r="E15" s="86" t="s">
        <v>420</v>
      </c>
      <c r="F15" s="201"/>
      <c r="G15" s="77">
        <f t="shared" si="1"/>
        <v>7</v>
      </c>
      <c r="H15" s="79"/>
      <c r="I15" s="80" t="s">
        <v>64</v>
      </c>
      <c r="J15" s="81" t="s">
        <v>53</v>
      </c>
      <c r="K15" s="81" t="s">
        <v>51</v>
      </c>
      <c r="L15" s="81" t="s">
        <v>64</v>
      </c>
      <c r="M15" s="81" t="s">
        <v>52</v>
      </c>
      <c r="N15" s="81" t="s">
        <v>53</v>
      </c>
      <c r="O15" s="81" t="s">
        <v>53</v>
      </c>
      <c r="P15" s="81"/>
      <c r="Q15" s="81"/>
      <c r="R15" s="81"/>
      <c r="S15" s="81"/>
      <c r="T15" s="81"/>
      <c r="U15" s="81"/>
      <c r="V15" s="81"/>
      <c r="W15" s="73"/>
      <c r="X15" s="82">
        <f t="shared" si="2"/>
        <v>7</v>
      </c>
    </row>
    <row r="16" spans="1:24" s="141" customFormat="1" ht="20.25" customHeight="1">
      <c r="A16" s="81">
        <v>1</v>
      </c>
      <c r="B16" s="81"/>
      <c r="C16" s="74"/>
      <c r="D16" s="121" t="s">
        <v>537</v>
      </c>
      <c r="E16" s="86" t="s">
        <v>379</v>
      </c>
      <c r="F16" s="201"/>
      <c r="G16" s="77">
        <f t="shared" si="1"/>
        <v>7</v>
      </c>
      <c r="H16" s="79"/>
      <c r="I16" s="80" t="s">
        <v>563</v>
      </c>
      <c r="J16" s="81" t="s">
        <v>561</v>
      </c>
      <c r="K16" s="81" t="s">
        <v>564</v>
      </c>
      <c r="L16" s="81" t="s">
        <v>563</v>
      </c>
      <c r="M16" s="81" t="s">
        <v>565</v>
      </c>
      <c r="N16" s="81" t="s">
        <v>561</v>
      </c>
      <c r="O16" s="81" t="s">
        <v>561</v>
      </c>
      <c r="P16" s="81"/>
      <c r="Q16" s="81"/>
      <c r="R16" s="81"/>
      <c r="S16" s="81"/>
      <c r="T16" s="81"/>
      <c r="U16" s="81"/>
      <c r="V16" s="81"/>
      <c r="W16" s="73"/>
      <c r="X16" s="82">
        <f t="shared" si="2"/>
        <v>7</v>
      </c>
    </row>
    <row r="17" spans="1:24" ht="20.25" customHeight="1">
      <c r="A17" s="81">
        <v>1</v>
      </c>
      <c r="B17" s="81"/>
      <c r="C17" s="74" t="s">
        <v>568</v>
      </c>
      <c r="D17" s="121" t="s">
        <v>301</v>
      </c>
      <c r="E17" s="86" t="s">
        <v>312</v>
      </c>
      <c r="F17" s="201"/>
      <c r="G17" s="77">
        <f t="shared" si="1"/>
        <v>7</v>
      </c>
      <c r="H17" s="79"/>
      <c r="I17" s="80" t="s">
        <v>36</v>
      </c>
      <c r="J17" s="81" t="s">
        <v>13</v>
      </c>
      <c r="K17" s="81" t="s">
        <v>12</v>
      </c>
      <c r="L17" s="81" t="s">
        <v>36</v>
      </c>
      <c r="M17" s="81" t="s">
        <v>10</v>
      </c>
      <c r="N17" s="81" t="s">
        <v>13</v>
      </c>
      <c r="O17" s="81" t="s">
        <v>13</v>
      </c>
      <c r="P17" s="81"/>
      <c r="Q17" s="81"/>
      <c r="R17" s="81"/>
      <c r="S17" s="81"/>
      <c r="T17" s="81"/>
      <c r="U17" s="81"/>
      <c r="V17" s="81"/>
      <c r="W17" s="73"/>
      <c r="X17" s="82">
        <f t="shared" si="2"/>
        <v>7</v>
      </c>
    </row>
    <row r="18" spans="1:24" ht="20.25" customHeight="1">
      <c r="A18" s="81">
        <v>1</v>
      </c>
      <c r="B18" s="81"/>
      <c r="C18" s="74"/>
      <c r="D18" s="121" t="s">
        <v>538</v>
      </c>
      <c r="E18" s="86" t="s">
        <v>539</v>
      </c>
      <c r="F18" s="201"/>
      <c r="G18" s="77">
        <f t="shared" si="1"/>
        <v>7</v>
      </c>
      <c r="H18" s="79"/>
      <c r="I18" s="80" t="s">
        <v>49</v>
      </c>
      <c r="J18" s="81" t="s">
        <v>47</v>
      </c>
      <c r="K18" s="81" t="s">
        <v>45</v>
      </c>
      <c r="L18" s="81" t="s">
        <v>49</v>
      </c>
      <c r="M18" s="81" t="s">
        <v>46</v>
      </c>
      <c r="N18" s="81" t="s">
        <v>47</v>
      </c>
      <c r="O18" s="81" t="s">
        <v>47</v>
      </c>
      <c r="P18" s="81"/>
      <c r="Q18" s="81"/>
      <c r="R18" s="81"/>
      <c r="S18" s="81"/>
      <c r="T18" s="81"/>
      <c r="U18" s="81"/>
      <c r="V18" s="81"/>
      <c r="W18" s="73"/>
      <c r="X18" s="82">
        <f t="shared" si="2"/>
        <v>7</v>
      </c>
    </row>
    <row r="19" spans="1:24" ht="20.25" customHeight="1">
      <c r="A19" s="81">
        <v>14</v>
      </c>
      <c r="B19" s="81">
        <v>8</v>
      </c>
      <c r="C19" s="74" t="s">
        <v>273</v>
      </c>
      <c r="D19" s="121" t="s">
        <v>211</v>
      </c>
      <c r="E19" s="86" t="s">
        <v>217</v>
      </c>
      <c r="F19" s="201" t="s">
        <v>422</v>
      </c>
      <c r="G19" s="77">
        <f t="shared" si="1"/>
        <v>6</v>
      </c>
      <c r="H19" s="79"/>
      <c r="I19" s="80" t="s">
        <v>79</v>
      </c>
      <c r="J19" s="81" t="s">
        <v>63</v>
      </c>
      <c r="K19" s="81" t="s">
        <v>60</v>
      </c>
      <c r="L19" s="81" t="s">
        <v>79</v>
      </c>
      <c r="M19" s="81" t="s">
        <v>62</v>
      </c>
      <c r="N19" s="81" t="s">
        <v>63</v>
      </c>
      <c r="O19" s="81" t="s">
        <v>59</v>
      </c>
      <c r="P19" s="81"/>
      <c r="Q19" s="81"/>
      <c r="R19" s="81"/>
      <c r="S19" s="81"/>
      <c r="T19" s="81"/>
      <c r="U19" s="81"/>
      <c r="V19" s="81"/>
      <c r="W19" s="73"/>
      <c r="X19" s="82">
        <f t="shared" si="2"/>
        <v>6</v>
      </c>
    </row>
    <row r="20" spans="1:24" ht="20.25" customHeight="1">
      <c r="A20" s="81">
        <v>14</v>
      </c>
      <c r="B20" s="81">
        <v>8</v>
      </c>
      <c r="C20" s="74" t="s">
        <v>569</v>
      </c>
      <c r="D20" s="121" t="s">
        <v>540</v>
      </c>
      <c r="E20" s="86" t="s">
        <v>541</v>
      </c>
      <c r="F20" s="201" t="s">
        <v>570</v>
      </c>
      <c r="G20" s="77">
        <f t="shared" si="1"/>
        <v>6</v>
      </c>
      <c r="H20" s="79"/>
      <c r="I20" s="80" t="s">
        <v>81</v>
      </c>
      <c r="J20" s="81" t="s">
        <v>58</v>
      </c>
      <c r="K20" s="81" t="s">
        <v>56</v>
      </c>
      <c r="L20" s="81" t="s">
        <v>81</v>
      </c>
      <c r="M20" s="81" t="s">
        <v>57</v>
      </c>
      <c r="N20" s="81" t="s">
        <v>58</v>
      </c>
      <c r="O20" s="81" t="s">
        <v>55</v>
      </c>
      <c r="P20" s="81"/>
      <c r="Q20" s="81"/>
      <c r="R20" s="81"/>
      <c r="S20" s="81"/>
      <c r="T20" s="81"/>
      <c r="U20" s="81"/>
      <c r="V20" s="81"/>
      <c r="W20" s="73"/>
      <c r="X20" s="82">
        <f t="shared" si="2"/>
        <v>6</v>
      </c>
    </row>
    <row r="21" spans="1:24" ht="20.25" customHeight="1">
      <c r="A21" s="81">
        <v>14</v>
      </c>
      <c r="B21" s="81">
        <v>8</v>
      </c>
      <c r="C21" s="74"/>
      <c r="D21" s="121" t="s">
        <v>542</v>
      </c>
      <c r="E21" s="86" t="s">
        <v>223</v>
      </c>
      <c r="F21" s="201" t="s">
        <v>423</v>
      </c>
      <c r="G21" s="77">
        <f t="shared" si="1"/>
        <v>6</v>
      </c>
      <c r="H21" s="79"/>
      <c r="I21" s="80" t="s">
        <v>64</v>
      </c>
      <c r="J21" s="81" t="s">
        <v>53</v>
      </c>
      <c r="K21" s="81" t="s">
        <v>51</v>
      </c>
      <c r="L21" s="81" t="s">
        <v>64</v>
      </c>
      <c r="M21" s="81" t="s">
        <v>52</v>
      </c>
      <c r="N21" s="81" t="s">
        <v>52</v>
      </c>
      <c r="O21" s="81" t="s">
        <v>53</v>
      </c>
      <c r="P21" s="81"/>
      <c r="Q21" s="81"/>
      <c r="R21" s="81"/>
      <c r="S21" s="81"/>
      <c r="T21" s="81"/>
      <c r="U21" s="81"/>
      <c r="V21" s="81"/>
      <c r="W21" s="73"/>
      <c r="X21" s="82">
        <f t="shared" si="2"/>
        <v>6</v>
      </c>
    </row>
    <row r="22" spans="1:24" ht="20.25" customHeight="1">
      <c r="A22" s="81">
        <v>14</v>
      </c>
      <c r="B22" s="73">
        <v>8</v>
      </c>
      <c r="C22" s="74"/>
      <c r="D22" s="121" t="s">
        <v>571</v>
      </c>
      <c r="E22" s="86" t="s">
        <v>32</v>
      </c>
      <c r="F22" s="201" t="s">
        <v>423</v>
      </c>
      <c r="G22" s="77">
        <f t="shared" si="1"/>
        <v>6</v>
      </c>
      <c r="H22" s="79"/>
      <c r="I22" s="80" t="s">
        <v>64</v>
      </c>
      <c r="J22" s="81" t="s">
        <v>53</v>
      </c>
      <c r="K22" s="81" t="s">
        <v>51</v>
      </c>
      <c r="L22" s="81" t="s">
        <v>52</v>
      </c>
      <c r="M22" s="81" t="s">
        <v>52</v>
      </c>
      <c r="N22" s="81" t="s">
        <v>53</v>
      </c>
      <c r="O22" s="81" t="s">
        <v>53</v>
      </c>
      <c r="P22" s="81"/>
      <c r="Q22" s="81"/>
      <c r="R22" s="81"/>
      <c r="S22" s="81"/>
      <c r="T22" s="81"/>
      <c r="U22" s="81"/>
      <c r="V22" s="81"/>
      <c r="W22" s="73"/>
      <c r="X22" s="82">
        <f t="shared" si="2"/>
        <v>6</v>
      </c>
    </row>
    <row r="23" spans="1:24" ht="20.25" customHeight="1">
      <c r="A23" s="81">
        <v>14</v>
      </c>
      <c r="B23" s="73"/>
      <c r="C23" s="74" t="s">
        <v>572</v>
      </c>
      <c r="D23" s="121" t="s">
        <v>573</v>
      </c>
      <c r="E23" s="86" t="s">
        <v>313</v>
      </c>
      <c r="F23" s="201"/>
      <c r="G23" s="77">
        <f t="shared" si="1"/>
        <v>6</v>
      </c>
      <c r="H23" s="79"/>
      <c r="I23" s="80" t="s">
        <v>64</v>
      </c>
      <c r="J23" s="81" t="s">
        <v>53</v>
      </c>
      <c r="K23" s="81" t="s">
        <v>51</v>
      </c>
      <c r="L23" s="81" t="s">
        <v>64</v>
      </c>
      <c r="M23" s="81" t="s">
        <v>52</v>
      </c>
      <c r="N23" s="81" t="s">
        <v>53</v>
      </c>
      <c r="O23" s="81" t="s">
        <v>50</v>
      </c>
      <c r="P23" s="81"/>
      <c r="Q23" s="81"/>
      <c r="R23" s="81"/>
      <c r="S23" s="81"/>
      <c r="T23" s="81"/>
      <c r="U23" s="81"/>
      <c r="V23" s="81"/>
      <c r="W23" s="73"/>
      <c r="X23" s="82">
        <f t="shared" si="2"/>
        <v>6</v>
      </c>
    </row>
    <row r="24" spans="1:24" ht="20.25" customHeight="1">
      <c r="A24" s="81">
        <v>14</v>
      </c>
      <c r="B24" s="73"/>
      <c r="C24" s="74" t="s">
        <v>574</v>
      </c>
      <c r="D24" s="121" t="s">
        <v>215</v>
      </c>
      <c r="E24" s="86" t="s">
        <v>249</v>
      </c>
      <c r="F24" s="201"/>
      <c r="G24" s="77">
        <f t="shared" si="1"/>
        <v>6</v>
      </c>
      <c r="H24" s="79"/>
      <c r="I24" s="80" t="s">
        <v>64</v>
      </c>
      <c r="J24" s="81" t="s">
        <v>53</v>
      </c>
      <c r="K24" s="81" t="s">
        <v>53</v>
      </c>
      <c r="L24" s="81" t="s">
        <v>64</v>
      </c>
      <c r="M24" s="81" t="s">
        <v>52</v>
      </c>
      <c r="N24" s="81" t="s">
        <v>53</v>
      </c>
      <c r="O24" s="81" t="s">
        <v>53</v>
      </c>
      <c r="P24" s="81"/>
      <c r="Q24" s="81"/>
      <c r="R24" s="81"/>
      <c r="S24" s="81"/>
      <c r="T24" s="81"/>
      <c r="U24" s="81"/>
      <c r="V24" s="81"/>
      <c r="W24" s="73"/>
      <c r="X24" s="82">
        <f t="shared" si="2"/>
        <v>6</v>
      </c>
    </row>
    <row r="25" spans="1:24" ht="20.25" customHeight="1">
      <c r="A25" s="81">
        <v>14</v>
      </c>
      <c r="B25" s="73"/>
      <c r="C25" s="74" t="s">
        <v>455</v>
      </c>
      <c r="D25" s="121" t="s">
        <v>543</v>
      </c>
      <c r="E25" s="86" t="s">
        <v>544</v>
      </c>
      <c r="F25" s="201"/>
      <c r="G25" s="77">
        <f t="shared" si="1"/>
        <v>6</v>
      </c>
      <c r="H25" s="79"/>
      <c r="I25" s="80" t="s">
        <v>49</v>
      </c>
      <c r="J25" s="81" t="s">
        <v>47</v>
      </c>
      <c r="K25" s="81" t="s">
        <v>45</v>
      </c>
      <c r="L25" s="81" t="s">
        <v>46</v>
      </c>
      <c r="M25" s="81" t="s">
        <v>46</v>
      </c>
      <c r="N25" s="81" t="s">
        <v>47</v>
      </c>
      <c r="O25" s="81" t="s">
        <v>47</v>
      </c>
      <c r="P25" s="81"/>
      <c r="Q25" s="81"/>
      <c r="R25" s="81"/>
      <c r="S25" s="81"/>
      <c r="T25" s="81"/>
      <c r="U25" s="81"/>
      <c r="V25" s="81"/>
      <c r="W25" s="73"/>
      <c r="X25" s="82">
        <f t="shared" si="2"/>
        <v>6</v>
      </c>
    </row>
    <row r="26" spans="1:24" ht="20.25" customHeight="1">
      <c r="A26" s="81">
        <v>14</v>
      </c>
      <c r="B26" s="73"/>
      <c r="C26" s="74" t="s">
        <v>575</v>
      </c>
      <c r="D26" s="121" t="s">
        <v>302</v>
      </c>
      <c r="E26" s="86" t="s">
        <v>233</v>
      </c>
      <c r="F26" s="201"/>
      <c r="G26" s="77">
        <f t="shared" si="1"/>
        <v>6</v>
      </c>
      <c r="H26" s="79"/>
      <c r="I26" s="80" t="s">
        <v>49</v>
      </c>
      <c r="J26" s="81" t="s">
        <v>47</v>
      </c>
      <c r="K26" s="81" t="s">
        <v>45</v>
      </c>
      <c r="L26" s="81" t="s">
        <v>49</v>
      </c>
      <c r="M26" s="81" t="s">
        <v>46</v>
      </c>
      <c r="N26" s="81" t="s">
        <v>44</v>
      </c>
      <c r="O26" s="81" t="s">
        <v>47</v>
      </c>
      <c r="P26" s="81"/>
      <c r="Q26" s="81"/>
      <c r="R26" s="81"/>
      <c r="S26" s="81"/>
      <c r="T26" s="81"/>
      <c r="U26" s="81"/>
      <c r="V26" s="81"/>
      <c r="W26" s="73"/>
      <c r="X26" s="82">
        <f t="shared" si="2"/>
        <v>6</v>
      </c>
    </row>
    <row r="27" spans="1:24" s="141" customFormat="1" ht="20.25" customHeight="1">
      <c r="A27" s="81">
        <v>14</v>
      </c>
      <c r="B27" s="73"/>
      <c r="C27" s="74"/>
      <c r="D27" s="121" t="s">
        <v>576</v>
      </c>
      <c r="E27" s="86" t="s">
        <v>535</v>
      </c>
      <c r="F27" s="201"/>
      <c r="G27" s="77">
        <f t="shared" si="1"/>
        <v>6</v>
      </c>
      <c r="H27" s="79"/>
      <c r="I27" s="80" t="s">
        <v>64</v>
      </c>
      <c r="J27" s="81" t="s">
        <v>53</v>
      </c>
      <c r="K27" s="81" t="s">
        <v>51</v>
      </c>
      <c r="L27" s="81" t="s">
        <v>64</v>
      </c>
      <c r="M27" s="81" t="s">
        <v>52</v>
      </c>
      <c r="N27" s="81" t="s">
        <v>53</v>
      </c>
      <c r="O27" s="81" t="s">
        <v>50</v>
      </c>
      <c r="P27" s="81"/>
      <c r="Q27" s="81"/>
      <c r="R27" s="81"/>
      <c r="S27" s="81"/>
      <c r="T27" s="81"/>
      <c r="U27" s="81"/>
      <c r="V27" s="81"/>
      <c r="W27" s="73"/>
      <c r="X27" s="82">
        <f t="shared" si="2"/>
        <v>6</v>
      </c>
    </row>
    <row r="28" spans="1:24" ht="20.25" customHeight="1">
      <c r="A28" s="81">
        <v>14</v>
      </c>
      <c r="B28" s="73"/>
      <c r="C28" s="74"/>
      <c r="D28" s="121" t="s">
        <v>577</v>
      </c>
      <c r="E28" s="86" t="s">
        <v>379</v>
      </c>
      <c r="F28" s="201"/>
      <c r="G28" s="77">
        <f t="shared" si="1"/>
        <v>6</v>
      </c>
      <c r="H28" s="79"/>
      <c r="I28" s="80" t="s">
        <v>563</v>
      </c>
      <c r="J28" s="81" t="s">
        <v>561</v>
      </c>
      <c r="K28" s="81" t="s">
        <v>565</v>
      </c>
      <c r="L28" s="81" t="s">
        <v>563</v>
      </c>
      <c r="M28" s="81" t="s">
        <v>565</v>
      </c>
      <c r="N28" s="81" t="s">
        <v>561</v>
      </c>
      <c r="O28" s="81" t="s">
        <v>561</v>
      </c>
      <c r="P28" s="81"/>
      <c r="Q28" s="81"/>
      <c r="R28" s="81"/>
      <c r="S28" s="81"/>
      <c r="T28" s="81"/>
      <c r="U28" s="81"/>
      <c r="V28" s="81"/>
      <c r="W28" s="73"/>
      <c r="X28" s="82">
        <f t="shared" si="2"/>
        <v>6</v>
      </c>
    </row>
    <row r="29" spans="1:24" ht="20.25" customHeight="1">
      <c r="A29" s="81">
        <v>14</v>
      </c>
      <c r="B29" s="73"/>
      <c r="C29" s="74" t="s">
        <v>578</v>
      </c>
      <c r="D29" s="121" t="s">
        <v>168</v>
      </c>
      <c r="E29" s="86" t="s">
        <v>545</v>
      </c>
      <c r="F29" s="201"/>
      <c r="G29" s="77">
        <f t="shared" si="1"/>
        <v>6</v>
      </c>
      <c r="H29" s="79"/>
      <c r="I29" s="80" t="s">
        <v>445</v>
      </c>
      <c r="J29" s="81" t="s">
        <v>47</v>
      </c>
      <c r="K29" s="81" t="s">
        <v>45</v>
      </c>
      <c r="L29" s="81" t="s">
        <v>49</v>
      </c>
      <c r="M29" s="81" t="s">
        <v>46</v>
      </c>
      <c r="N29" s="81" t="s">
        <v>47</v>
      </c>
      <c r="O29" s="81" t="s">
        <v>47</v>
      </c>
      <c r="P29" s="81"/>
      <c r="Q29" s="81"/>
      <c r="R29" s="81"/>
      <c r="S29" s="81"/>
      <c r="T29" s="81"/>
      <c r="U29" s="81"/>
      <c r="V29" s="81"/>
      <c r="W29" s="73"/>
      <c r="X29" s="82">
        <f t="shared" si="2"/>
        <v>6</v>
      </c>
    </row>
    <row r="30" spans="1:24" ht="20.25" customHeight="1">
      <c r="A30" s="81">
        <v>14</v>
      </c>
      <c r="B30" s="73"/>
      <c r="C30" s="74" t="s">
        <v>331</v>
      </c>
      <c r="D30" s="121" t="s">
        <v>304</v>
      </c>
      <c r="E30" s="86" t="s">
        <v>234</v>
      </c>
      <c r="F30" s="201"/>
      <c r="G30" s="77">
        <f t="shared" si="1"/>
        <v>6</v>
      </c>
      <c r="H30" s="79"/>
      <c r="I30" s="80" t="s">
        <v>49</v>
      </c>
      <c r="J30" s="81" t="s">
        <v>47</v>
      </c>
      <c r="K30" s="81" t="s">
        <v>45</v>
      </c>
      <c r="L30" s="81" t="s">
        <v>49</v>
      </c>
      <c r="M30" s="81" t="s">
        <v>46</v>
      </c>
      <c r="N30" s="81" t="s">
        <v>44</v>
      </c>
      <c r="O30" s="81" t="s">
        <v>47</v>
      </c>
      <c r="P30" s="81"/>
      <c r="Q30" s="81"/>
      <c r="R30" s="81"/>
      <c r="S30" s="81"/>
      <c r="T30" s="81"/>
      <c r="U30" s="81"/>
      <c r="V30" s="81"/>
      <c r="W30" s="73"/>
      <c r="X30" s="82">
        <f t="shared" si="2"/>
        <v>6</v>
      </c>
    </row>
    <row r="31" spans="1:24" ht="20.25" customHeight="1">
      <c r="A31" s="81">
        <v>14</v>
      </c>
      <c r="B31" s="73"/>
      <c r="C31" s="74" t="s">
        <v>579</v>
      </c>
      <c r="D31" s="121" t="s">
        <v>306</v>
      </c>
      <c r="E31" s="86" t="s">
        <v>235</v>
      </c>
      <c r="F31" s="201"/>
      <c r="G31" s="77">
        <f t="shared" si="1"/>
        <v>6</v>
      </c>
      <c r="H31" s="79"/>
      <c r="I31" s="80" t="s">
        <v>49</v>
      </c>
      <c r="J31" s="81" t="s">
        <v>47</v>
      </c>
      <c r="K31" s="81" t="s">
        <v>45</v>
      </c>
      <c r="L31" s="81" t="s">
        <v>46</v>
      </c>
      <c r="M31" s="81" t="s">
        <v>46</v>
      </c>
      <c r="N31" s="81" t="s">
        <v>47</v>
      </c>
      <c r="O31" s="81" t="s">
        <v>47</v>
      </c>
      <c r="P31" s="81"/>
      <c r="Q31" s="81"/>
      <c r="R31" s="81"/>
      <c r="S31" s="81"/>
      <c r="T31" s="81"/>
      <c r="U31" s="81"/>
      <c r="V31" s="81"/>
      <c r="W31" s="73"/>
      <c r="X31" s="82">
        <f t="shared" si="2"/>
        <v>6</v>
      </c>
    </row>
    <row r="32" spans="1:24" ht="20.25" customHeight="1">
      <c r="A32" s="81">
        <v>14</v>
      </c>
      <c r="B32" s="73"/>
      <c r="C32" s="74" t="s">
        <v>580</v>
      </c>
      <c r="D32" s="121" t="s">
        <v>581</v>
      </c>
      <c r="E32" s="86" t="s">
        <v>235</v>
      </c>
      <c r="F32" s="201"/>
      <c r="G32" s="77">
        <f t="shared" si="1"/>
        <v>6</v>
      </c>
      <c r="H32" s="79"/>
      <c r="I32" s="80" t="s">
        <v>49</v>
      </c>
      <c r="J32" s="81" t="s">
        <v>47</v>
      </c>
      <c r="K32" s="81" t="s">
        <v>45</v>
      </c>
      <c r="L32" s="81" t="s">
        <v>49</v>
      </c>
      <c r="M32" s="81" t="s">
        <v>46</v>
      </c>
      <c r="N32" s="81" t="s">
        <v>46</v>
      </c>
      <c r="O32" s="81" t="s">
        <v>47</v>
      </c>
      <c r="P32" s="81"/>
      <c r="Q32" s="81"/>
      <c r="R32" s="81"/>
      <c r="S32" s="81"/>
      <c r="T32" s="81"/>
      <c r="U32" s="81"/>
      <c r="V32" s="81"/>
      <c r="W32" s="73"/>
      <c r="X32" s="82">
        <f t="shared" si="2"/>
        <v>6</v>
      </c>
    </row>
    <row r="33" spans="1:24" ht="20.25" customHeight="1">
      <c r="A33" s="81">
        <v>14</v>
      </c>
      <c r="B33" s="73"/>
      <c r="C33" s="74" t="s">
        <v>582</v>
      </c>
      <c r="D33" s="121" t="s">
        <v>297</v>
      </c>
      <c r="E33" s="86" t="s">
        <v>235</v>
      </c>
      <c r="F33" s="201"/>
      <c r="G33" s="77">
        <f t="shared" si="1"/>
        <v>6</v>
      </c>
      <c r="H33" s="79"/>
      <c r="I33" s="80" t="s">
        <v>49</v>
      </c>
      <c r="J33" s="81" t="s">
        <v>47</v>
      </c>
      <c r="K33" s="81" t="s">
        <v>45</v>
      </c>
      <c r="L33" s="81" t="s">
        <v>47</v>
      </c>
      <c r="M33" s="81" t="s">
        <v>46</v>
      </c>
      <c r="N33" s="81" t="s">
        <v>47</v>
      </c>
      <c r="O33" s="81" t="s">
        <v>47</v>
      </c>
      <c r="P33" s="81"/>
      <c r="Q33" s="81"/>
      <c r="R33" s="81"/>
      <c r="S33" s="81"/>
      <c r="T33" s="81"/>
      <c r="U33" s="81"/>
      <c r="V33" s="81"/>
      <c r="W33" s="73"/>
      <c r="X33" s="82">
        <f t="shared" si="2"/>
        <v>6</v>
      </c>
    </row>
    <row r="34" spans="1:24" ht="20.25" customHeight="1">
      <c r="A34" s="81">
        <v>29</v>
      </c>
      <c r="B34" s="73">
        <v>12</v>
      </c>
      <c r="C34" s="74"/>
      <c r="D34" s="121" t="s">
        <v>546</v>
      </c>
      <c r="E34" s="86" t="s">
        <v>30</v>
      </c>
      <c r="F34" s="201" t="s">
        <v>422</v>
      </c>
      <c r="G34" s="77">
        <f t="shared" si="1"/>
        <v>5</v>
      </c>
      <c r="H34" s="79"/>
      <c r="I34" s="80" t="s">
        <v>79</v>
      </c>
      <c r="J34" s="81" t="s">
        <v>63</v>
      </c>
      <c r="K34" s="81" t="s">
        <v>60</v>
      </c>
      <c r="L34" s="81" t="s">
        <v>63</v>
      </c>
      <c r="M34" s="81" t="s">
        <v>62</v>
      </c>
      <c r="N34" s="81" t="s">
        <v>60</v>
      </c>
      <c r="O34" s="81" t="s">
        <v>63</v>
      </c>
      <c r="P34" s="81"/>
      <c r="Q34" s="81"/>
      <c r="R34" s="81"/>
      <c r="S34" s="81"/>
      <c r="T34" s="81"/>
      <c r="U34" s="81"/>
      <c r="V34" s="81"/>
      <c r="W34" s="73"/>
      <c r="X34" s="82">
        <f t="shared" si="2"/>
        <v>5</v>
      </c>
    </row>
    <row r="35" spans="1:24" ht="20.25" customHeight="1">
      <c r="A35" s="81">
        <v>29</v>
      </c>
      <c r="B35" s="73">
        <v>12</v>
      </c>
      <c r="C35" s="74" t="s">
        <v>327</v>
      </c>
      <c r="D35" s="121" t="s">
        <v>290</v>
      </c>
      <c r="E35" s="86" t="s">
        <v>223</v>
      </c>
      <c r="F35" s="201" t="s">
        <v>423</v>
      </c>
      <c r="G35" s="77">
        <f t="shared" si="1"/>
        <v>5</v>
      </c>
      <c r="H35" s="79"/>
      <c r="I35" s="80" t="s">
        <v>64</v>
      </c>
      <c r="J35" s="81" t="s">
        <v>51</v>
      </c>
      <c r="K35" s="81" t="s">
        <v>51</v>
      </c>
      <c r="L35" s="81" t="s">
        <v>64</v>
      </c>
      <c r="M35" s="81" t="s">
        <v>52</v>
      </c>
      <c r="N35" s="81" t="s">
        <v>53</v>
      </c>
      <c r="O35" s="81" t="s">
        <v>50</v>
      </c>
      <c r="P35" s="81"/>
      <c r="Q35" s="81"/>
      <c r="R35" s="81"/>
      <c r="S35" s="81"/>
      <c r="T35" s="81"/>
      <c r="U35" s="81"/>
      <c r="V35" s="81"/>
      <c r="W35" s="73"/>
      <c r="X35" s="82">
        <f t="shared" si="2"/>
        <v>5</v>
      </c>
    </row>
    <row r="36" spans="1:24" ht="20.25" customHeight="1">
      <c r="A36" s="81">
        <v>29</v>
      </c>
      <c r="B36" s="73"/>
      <c r="C36" s="74" t="s">
        <v>583</v>
      </c>
      <c r="D36" s="122" t="s">
        <v>295</v>
      </c>
      <c r="E36" s="87" t="s">
        <v>227</v>
      </c>
      <c r="F36" s="200"/>
      <c r="G36" s="77">
        <f t="shared" si="1"/>
        <v>5</v>
      </c>
      <c r="H36" s="79"/>
      <c r="I36" s="80" t="s">
        <v>49</v>
      </c>
      <c r="J36" s="81" t="s">
        <v>47</v>
      </c>
      <c r="K36" s="81" t="s">
        <v>45</v>
      </c>
      <c r="L36" s="81" t="s">
        <v>46</v>
      </c>
      <c r="M36" s="81" t="s">
        <v>46</v>
      </c>
      <c r="N36" s="81" t="s">
        <v>44</v>
      </c>
      <c r="O36" s="81" t="s">
        <v>47</v>
      </c>
      <c r="P36" s="81"/>
      <c r="Q36" s="81"/>
      <c r="R36" s="81"/>
      <c r="S36" s="81"/>
      <c r="T36" s="81"/>
      <c r="U36" s="81"/>
      <c r="V36" s="81"/>
      <c r="W36" s="73"/>
      <c r="X36" s="82">
        <f t="shared" si="2"/>
        <v>5</v>
      </c>
    </row>
    <row r="37" spans="1:24" ht="20.25" customHeight="1">
      <c r="A37" s="81">
        <v>29</v>
      </c>
      <c r="B37" s="73"/>
      <c r="C37" s="74" t="s">
        <v>584</v>
      </c>
      <c r="D37" s="121" t="s">
        <v>547</v>
      </c>
      <c r="E37" s="86" t="s">
        <v>548</v>
      </c>
      <c r="F37" s="201"/>
      <c r="G37" s="77">
        <f t="shared" si="1"/>
        <v>5</v>
      </c>
      <c r="H37" s="79"/>
      <c r="I37" s="80" t="s">
        <v>36</v>
      </c>
      <c r="J37" s="81" t="s">
        <v>13</v>
      </c>
      <c r="K37" s="81" t="s">
        <v>13</v>
      </c>
      <c r="L37" s="81" t="s">
        <v>36</v>
      </c>
      <c r="M37" s="81" t="s">
        <v>10</v>
      </c>
      <c r="N37" s="81" t="s">
        <v>13</v>
      </c>
      <c r="O37" s="81" t="s">
        <v>34</v>
      </c>
      <c r="P37" s="81"/>
      <c r="Q37" s="81"/>
      <c r="R37" s="81"/>
      <c r="S37" s="81"/>
      <c r="T37" s="81"/>
      <c r="U37" s="81"/>
      <c r="V37" s="81"/>
      <c r="W37" s="73"/>
      <c r="X37" s="82">
        <f t="shared" si="2"/>
        <v>5</v>
      </c>
    </row>
    <row r="38" spans="1:24" ht="20.25" customHeight="1">
      <c r="A38" s="81">
        <v>29</v>
      </c>
      <c r="B38" s="73"/>
      <c r="C38" s="74" t="s">
        <v>585</v>
      </c>
      <c r="D38" s="121" t="s">
        <v>298</v>
      </c>
      <c r="E38" s="86" t="s">
        <v>312</v>
      </c>
      <c r="F38" s="201"/>
      <c r="G38" s="77">
        <f aca="true" t="shared" si="3" ref="G38:G66">X38</f>
        <v>5</v>
      </c>
      <c r="H38" s="79"/>
      <c r="I38" s="80" t="s">
        <v>36</v>
      </c>
      <c r="J38" s="81" t="s">
        <v>10</v>
      </c>
      <c r="K38" s="81" t="s">
        <v>12</v>
      </c>
      <c r="L38" s="81" t="s">
        <v>10</v>
      </c>
      <c r="M38" s="81" t="s">
        <v>10</v>
      </c>
      <c r="N38" s="81" t="s">
        <v>13</v>
      </c>
      <c r="O38" s="81" t="s">
        <v>13</v>
      </c>
      <c r="P38" s="81"/>
      <c r="Q38" s="81"/>
      <c r="R38" s="81"/>
      <c r="S38" s="81"/>
      <c r="T38" s="81"/>
      <c r="U38" s="81"/>
      <c r="V38" s="81"/>
      <c r="W38" s="73"/>
      <c r="X38" s="82">
        <f aca="true" t="shared" si="4" ref="X38:X66">SUM(COUNTIF(I38,I$3),COUNTIF(J38,J$3),COUNTIF(K38,K$3),COUNTIF(L38,L$3),COUNTIF(M38,M$3),COUNTIF(N38,N$3),COUNTIF(O38,O$3),COUNTIF(P38,P$3),COUNTIF(Q38,Q$3),COUNTIF(R38,R$3),COUNTIF(S38,S$3),COUNTIF(T38,T$3),COUNTIF(U38,U$3),COUNTIF(V38,V$3),COUNTIF(W38,W$3))</f>
        <v>5</v>
      </c>
    </row>
    <row r="39" spans="1:24" ht="20.25" customHeight="1">
      <c r="A39" s="81">
        <v>34</v>
      </c>
      <c r="B39" s="73">
        <v>14</v>
      </c>
      <c r="C39" s="74" t="s">
        <v>323</v>
      </c>
      <c r="D39" s="121" t="s">
        <v>286</v>
      </c>
      <c r="E39" s="86" t="s">
        <v>216</v>
      </c>
      <c r="F39" s="201" t="s">
        <v>422</v>
      </c>
      <c r="G39" s="77">
        <f t="shared" si="3"/>
        <v>4</v>
      </c>
      <c r="H39" s="79"/>
      <c r="I39" s="80" t="s">
        <v>79</v>
      </c>
      <c r="J39" s="81" t="s">
        <v>63</v>
      </c>
      <c r="K39" s="81" t="s">
        <v>60</v>
      </c>
      <c r="L39" s="81" t="s">
        <v>61</v>
      </c>
      <c r="M39" s="81" t="s">
        <v>59</v>
      </c>
      <c r="N39" s="81" t="s">
        <v>60</v>
      </c>
      <c r="O39" s="81" t="s">
        <v>63</v>
      </c>
      <c r="P39" s="81"/>
      <c r="Q39" s="81"/>
      <c r="R39" s="81"/>
      <c r="S39" s="81"/>
      <c r="T39" s="81"/>
      <c r="U39" s="81"/>
      <c r="V39" s="81"/>
      <c r="W39" s="73"/>
      <c r="X39" s="82">
        <f t="shared" si="4"/>
        <v>4</v>
      </c>
    </row>
    <row r="40" spans="1:24" ht="20.25" customHeight="1">
      <c r="A40" s="81">
        <v>34</v>
      </c>
      <c r="B40" s="73">
        <v>14</v>
      </c>
      <c r="C40" s="74" t="s">
        <v>317</v>
      </c>
      <c r="D40" s="121" t="s">
        <v>280</v>
      </c>
      <c r="E40" s="86" t="s">
        <v>216</v>
      </c>
      <c r="F40" s="201" t="s">
        <v>422</v>
      </c>
      <c r="G40" s="77">
        <f t="shared" si="3"/>
        <v>4</v>
      </c>
      <c r="H40" s="79"/>
      <c r="I40" s="80" t="s">
        <v>79</v>
      </c>
      <c r="J40" s="81" t="s">
        <v>63</v>
      </c>
      <c r="K40" s="81" t="s">
        <v>60</v>
      </c>
      <c r="L40" s="81" t="s">
        <v>63</v>
      </c>
      <c r="M40" s="81" t="s">
        <v>59</v>
      </c>
      <c r="N40" s="81" t="s">
        <v>63</v>
      </c>
      <c r="O40" s="81" t="s">
        <v>59</v>
      </c>
      <c r="P40" s="81"/>
      <c r="Q40" s="81"/>
      <c r="R40" s="81"/>
      <c r="S40" s="81"/>
      <c r="T40" s="81"/>
      <c r="U40" s="81"/>
      <c r="V40" s="81"/>
      <c r="W40" s="73"/>
      <c r="X40" s="82">
        <f t="shared" si="4"/>
        <v>4</v>
      </c>
    </row>
    <row r="41" spans="1:24" ht="20.25" customHeight="1">
      <c r="A41" s="81">
        <v>34</v>
      </c>
      <c r="B41" s="73">
        <v>14</v>
      </c>
      <c r="C41" s="74" t="s">
        <v>319</v>
      </c>
      <c r="D41" s="121" t="s">
        <v>282</v>
      </c>
      <c r="E41" s="86" t="s">
        <v>221</v>
      </c>
      <c r="F41" s="201" t="s">
        <v>422</v>
      </c>
      <c r="G41" s="77">
        <f t="shared" si="3"/>
        <v>4</v>
      </c>
      <c r="H41" s="79"/>
      <c r="I41" s="80" t="s">
        <v>79</v>
      </c>
      <c r="J41" s="81" t="s">
        <v>79</v>
      </c>
      <c r="K41" s="81" t="s">
        <v>59</v>
      </c>
      <c r="L41" s="81" t="s">
        <v>59</v>
      </c>
      <c r="M41" s="81" t="s">
        <v>62</v>
      </c>
      <c r="N41" s="81" t="s">
        <v>63</v>
      </c>
      <c r="O41" s="81" t="s">
        <v>63</v>
      </c>
      <c r="P41" s="81"/>
      <c r="Q41" s="81"/>
      <c r="R41" s="81"/>
      <c r="S41" s="81"/>
      <c r="T41" s="81"/>
      <c r="U41" s="81"/>
      <c r="V41" s="81"/>
      <c r="W41" s="73"/>
      <c r="X41" s="82">
        <f t="shared" si="4"/>
        <v>4</v>
      </c>
    </row>
    <row r="42" spans="1:24" ht="20.25" customHeight="1">
      <c r="A42" s="81">
        <v>34</v>
      </c>
      <c r="B42" s="73"/>
      <c r="C42" s="74" t="s">
        <v>586</v>
      </c>
      <c r="D42" s="121" t="s">
        <v>549</v>
      </c>
      <c r="E42" s="86" t="s">
        <v>544</v>
      </c>
      <c r="F42" s="201"/>
      <c r="G42" s="77">
        <f t="shared" si="3"/>
        <v>4</v>
      </c>
      <c r="H42" s="79"/>
      <c r="I42" s="80" t="s">
        <v>45</v>
      </c>
      <c r="J42" s="81" t="s">
        <v>47</v>
      </c>
      <c r="K42" s="81" t="s">
        <v>45</v>
      </c>
      <c r="L42" s="81" t="s">
        <v>46</v>
      </c>
      <c r="M42" s="81" t="s">
        <v>46</v>
      </c>
      <c r="N42" s="81" t="s">
        <v>45</v>
      </c>
      <c r="O42" s="81" t="s">
        <v>47</v>
      </c>
      <c r="P42" s="81"/>
      <c r="Q42" s="81"/>
      <c r="R42" s="81"/>
      <c r="S42" s="81"/>
      <c r="T42" s="81"/>
      <c r="U42" s="81"/>
      <c r="V42" s="81"/>
      <c r="W42" s="73"/>
      <c r="X42" s="82">
        <f t="shared" si="4"/>
        <v>4</v>
      </c>
    </row>
    <row r="43" spans="1:24" ht="20.25" customHeight="1">
      <c r="A43" s="81">
        <v>34</v>
      </c>
      <c r="B43" s="73"/>
      <c r="C43" s="74" t="s">
        <v>587</v>
      </c>
      <c r="D43" s="121" t="s">
        <v>550</v>
      </c>
      <c r="E43" s="86" t="s">
        <v>551</v>
      </c>
      <c r="F43" s="201"/>
      <c r="G43" s="77">
        <f t="shared" si="3"/>
        <v>4</v>
      </c>
      <c r="H43" s="79"/>
      <c r="I43" s="80" t="s">
        <v>563</v>
      </c>
      <c r="J43" s="81" t="s">
        <v>565</v>
      </c>
      <c r="K43" s="81" t="s">
        <v>565</v>
      </c>
      <c r="L43" s="81" t="s">
        <v>561</v>
      </c>
      <c r="M43" s="81" t="s">
        <v>565</v>
      </c>
      <c r="N43" s="81" t="s">
        <v>561</v>
      </c>
      <c r="O43" s="81" t="s">
        <v>561</v>
      </c>
      <c r="P43" s="81"/>
      <c r="Q43" s="81"/>
      <c r="R43" s="81"/>
      <c r="S43" s="81"/>
      <c r="T43" s="81"/>
      <c r="U43" s="81"/>
      <c r="V43" s="81"/>
      <c r="W43" s="73"/>
      <c r="X43" s="82">
        <f t="shared" si="4"/>
        <v>4</v>
      </c>
    </row>
    <row r="44" spans="1:24" ht="20.25" customHeight="1">
      <c r="A44" s="81">
        <v>34</v>
      </c>
      <c r="B44" s="73"/>
      <c r="C44" s="74" t="s">
        <v>588</v>
      </c>
      <c r="D44" s="121" t="s">
        <v>300</v>
      </c>
      <c r="E44" s="86" t="s">
        <v>589</v>
      </c>
      <c r="F44" s="201"/>
      <c r="G44" s="77">
        <f t="shared" si="3"/>
        <v>4</v>
      </c>
      <c r="H44" s="79"/>
      <c r="I44" s="80" t="s">
        <v>563</v>
      </c>
      <c r="J44" s="81" t="s">
        <v>561</v>
      </c>
      <c r="K44" s="81" t="s">
        <v>564</v>
      </c>
      <c r="L44" s="81" t="s">
        <v>563</v>
      </c>
      <c r="M44" s="81" t="s">
        <v>590</v>
      </c>
      <c r="N44" s="81" t="s">
        <v>590</v>
      </c>
      <c r="O44" s="81" t="s">
        <v>590</v>
      </c>
      <c r="P44" s="81"/>
      <c r="Q44" s="81"/>
      <c r="R44" s="81"/>
      <c r="S44" s="81"/>
      <c r="T44" s="81"/>
      <c r="U44" s="81"/>
      <c r="V44" s="81"/>
      <c r="W44" s="73"/>
      <c r="X44" s="82">
        <f t="shared" si="4"/>
        <v>4</v>
      </c>
    </row>
    <row r="45" spans="1:24" ht="20.25" customHeight="1">
      <c r="A45" s="81">
        <v>34</v>
      </c>
      <c r="B45" s="73"/>
      <c r="C45" s="74" t="s">
        <v>588</v>
      </c>
      <c r="D45" s="121" t="s">
        <v>303</v>
      </c>
      <c r="E45" s="86" t="s">
        <v>241</v>
      </c>
      <c r="F45" s="201"/>
      <c r="G45" s="77">
        <f t="shared" si="3"/>
        <v>4</v>
      </c>
      <c r="H45" s="79"/>
      <c r="I45" s="80" t="s">
        <v>563</v>
      </c>
      <c r="J45" s="81" t="s">
        <v>561</v>
      </c>
      <c r="K45" s="81" t="s">
        <v>564</v>
      </c>
      <c r="L45" s="81" t="s">
        <v>563</v>
      </c>
      <c r="M45" s="81" t="s">
        <v>590</v>
      </c>
      <c r="N45" s="81" t="s">
        <v>590</v>
      </c>
      <c r="O45" s="81" t="s">
        <v>590</v>
      </c>
      <c r="P45" s="81"/>
      <c r="Q45" s="81"/>
      <c r="R45" s="81"/>
      <c r="S45" s="81"/>
      <c r="T45" s="81"/>
      <c r="U45" s="81"/>
      <c r="V45" s="81"/>
      <c r="W45" s="73"/>
      <c r="X45" s="82">
        <f t="shared" si="4"/>
        <v>4</v>
      </c>
    </row>
    <row r="46" spans="1:24" ht="20.25" customHeight="1">
      <c r="A46" s="81">
        <v>41</v>
      </c>
      <c r="B46" s="73"/>
      <c r="C46" s="74" t="s">
        <v>591</v>
      </c>
      <c r="D46" s="121" t="s">
        <v>552</v>
      </c>
      <c r="E46" s="86" t="s">
        <v>553</v>
      </c>
      <c r="F46" s="201"/>
      <c r="G46" s="77">
        <f t="shared" si="3"/>
        <v>3</v>
      </c>
      <c r="H46" s="79"/>
      <c r="I46" s="80" t="s">
        <v>49</v>
      </c>
      <c r="J46" s="81" t="s">
        <v>46</v>
      </c>
      <c r="K46" s="81" t="s">
        <v>45</v>
      </c>
      <c r="L46" s="81" t="s">
        <v>49</v>
      </c>
      <c r="M46" s="81" t="s">
        <v>592</v>
      </c>
      <c r="N46" s="81" t="s">
        <v>592</v>
      </c>
      <c r="O46" s="81" t="s">
        <v>592</v>
      </c>
      <c r="P46" s="81"/>
      <c r="Q46" s="81"/>
      <c r="R46" s="81"/>
      <c r="S46" s="81"/>
      <c r="T46" s="81"/>
      <c r="U46" s="81"/>
      <c r="V46" s="81"/>
      <c r="W46" s="73"/>
      <c r="X46" s="82">
        <f t="shared" si="4"/>
        <v>3</v>
      </c>
    </row>
    <row r="47" spans="1:24" s="141" customFormat="1" ht="20.25" customHeight="1">
      <c r="A47" s="81">
        <v>42</v>
      </c>
      <c r="B47" s="73"/>
      <c r="C47" s="74" t="s">
        <v>593</v>
      </c>
      <c r="D47" s="121" t="s">
        <v>554</v>
      </c>
      <c r="E47" s="86" t="s">
        <v>555</v>
      </c>
      <c r="F47" s="201"/>
      <c r="G47" s="77">
        <f t="shared" si="3"/>
        <v>2</v>
      </c>
      <c r="H47" s="79"/>
      <c r="I47" s="80" t="s">
        <v>49</v>
      </c>
      <c r="J47" s="81" t="s">
        <v>46</v>
      </c>
      <c r="K47" s="81" t="s">
        <v>45</v>
      </c>
      <c r="L47" s="81" t="s">
        <v>44</v>
      </c>
      <c r="M47" s="81" t="s">
        <v>592</v>
      </c>
      <c r="N47" s="81" t="s">
        <v>592</v>
      </c>
      <c r="O47" s="81" t="s">
        <v>592</v>
      </c>
      <c r="P47" s="81"/>
      <c r="Q47" s="81"/>
      <c r="R47" s="81"/>
      <c r="S47" s="81"/>
      <c r="T47" s="81"/>
      <c r="U47" s="81"/>
      <c r="V47" s="81"/>
      <c r="W47" s="73"/>
      <c r="X47" s="82">
        <f t="shared" si="4"/>
        <v>2</v>
      </c>
    </row>
    <row r="48" spans="1:24" ht="20.25" customHeight="1">
      <c r="A48" s="73"/>
      <c r="B48" s="73"/>
      <c r="C48" s="74" t="s">
        <v>316</v>
      </c>
      <c r="D48" s="122" t="s">
        <v>279</v>
      </c>
      <c r="E48" s="87" t="s">
        <v>223</v>
      </c>
      <c r="F48" s="201" t="s">
        <v>423</v>
      </c>
      <c r="G48" s="77">
        <f t="shared" si="3"/>
        <v>0</v>
      </c>
      <c r="H48" s="79"/>
      <c r="I48" s="80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73"/>
      <c r="X48" s="82">
        <f t="shared" si="4"/>
        <v>0</v>
      </c>
    </row>
    <row r="49" spans="1:24" ht="20.25" customHeight="1">
      <c r="A49" s="73"/>
      <c r="B49" s="73"/>
      <c r="C49" s="74" t="s">
        <v>324</v>
      </c>
      <c r="D49" s="121" t="s">
        <v>287</v>
      </c>
      <c r="E49" s="86" t="s">
        <v>223</v>
      </c>
      <c r="F49" s="201" t="s">
        <v>423</v>
      </c>
      <c r="G49" s="77">
        <f t="shared" si="3"/>
        <v>0</v>
      </c>
      <c r="H49" s="79"/>
      <c r="I49" s="80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73"/>
      <c r="X49" s="82">
        <f t="shared" si="4"/>
        <v>0</v>
      </c>
    </row>
    <row r="50" spans="1:24" ht="20.25" customHeight="1">
      <c r="A50" s="73"/>
      <c r="B50" s="73"/>
      <c r="C50" s="74" t="s">
        <v>315</v>
      </c>
      <c r="D50" s="121" t="s">
        <v>278</v>
      </c>
      <c r="E50" s="86" t="s">
        <v>223</v>
      </c>
      <c r="F50" s="201" t="s">
        <v>423</v>
      </c>
      <c r="G50" s="77">
        <f t="shared" si="3"/>
        <v>0</v>
      </c>
      <c r="H50" s="79"/>
      <c r="I50" s="80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73"/>
      <c r="X50" s="82">
        <f t="shared" si="4"/>
        <v>0</v>
      </c>
    </row>
    <row r="51" spans="1:24" ht="20.25" customHeight="1">
      <c r="A51" s="73"/>
      <c r="B51" s="73"/>
      <c r="C51" s="74" t="s">
        <v>318</v>
      </c>
      <c r="D51" s="121" t="s">
        <v>281</v>
      </c>
      <c r="E51" s="86" t="s">
        <v>223</v>
      </c>
      <c r="F51" s="201" t="s">
        <v>423</v>
      </c>
      <c r="G51" s="77">
        <f t="shared" si="3"/>
        <v>0</v>
      </c>
      <c r="H51" s="79"/>
      <c r="I51" s="80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73"/>
      <c r="X51" s="82">
        <f t="shared" si="4"/>
        <v>0</v>
      </c>
    </row>
    <row r="52" spans="1:24" ht="20.25" customHeight="1">
      <c r="A52" s="73"/>
      <c r="B52" s="73"/>
      <c r="C52" s="74" t="s">
        <v>322</v>
      </c>
      <c r="D52" s="121" t="s">
        <v>285</v>
      </c>
      <c r="E52" s="86" t="s">
        <v>223</v>
      </c>
      <c r="F52" s="201" t="s">
        <v>423</v>
      </c>
      <c r="G52" s="77">
        <f t="shared" si="3"/>
        <v>0</v>
      </c>
      <c r="H52" s="79"/>
      <c r="I52" s="80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73"/>
      <c r="X52" s="82">
        <f t="shared" si="4"/>
        <v>0</v>
      </c>
    </row>
    <row r="53" spans="1:24" ht="20.25" customHeight="1">
      <c r="A53" s="73"/>
      <c r="B53" s="73"/>
      <c r="C53" s="74" t="s">
        <v>274</v>
      </c>
      <c r="D53" s="121" t="s">
        <v>212</v>
      </c>
      <c r="E53" s="86" t="s">
        <v>223</v>
      </c>
      <c r="F53" s="201" t="s">
        <v>423</v>
      </c>
      <c r="G53" s="77">
        <f t="shared" si="3"/>
        <v>0</v>
      </c>
      <c r="H53" s="79"/>
      <c r="I53" s="80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73"/>
      <c r="X53" s="82">
        <f t="shared" si="4"/>
        <v>0</v>
      </c>
    </row>
    <row r="54" spans="1:24" ht="20.25" customHeight="1">
      <c r="A54" s="73"/>
      <c r="B54" s="73"/>
      <c r="C54" s="74" t="s">
        <v>328</v>
      </c>
      <c r="D54" s="121" t="s">
        <v>291</v>
      </c>
      <c r="E54" s="86" t="s">
        <v>223</v>
      </c>
      <c r="F54" s="201" t="s">
        <v>423</v>
      </c>
      <c r="G54" s="77">
        <f t="shared" si="3"/>
        <v>0</v>
      </c>
      <c r="H54" s="79"/>
      <c r="I54" s="80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73"/>
      <c r="X54" s="82">
        <f t="shared" si="4"/>
        <v>0</v>
      </c>
    </row>
    <row r="55" spans="1:24" ht="20.25" customHeight="1">
      <c r="A55" s="73"/>
      <c r="B55" s="73"/>
      <c r="C55" s="74" t="s">
        <v>326</v>
      </c>
      <c r="D55" s="121" t="s">
        <v>289</v>
      </c>
      <c r="E55" s="86" t="s">
        <v>216</v>
      </c>
      <c r="F55" s="201" t="s">
        <v>422</v>
      </c>
      <c r="G55" s="77">
        <f t="shared" si="3"/>
        <v>0</v>
      </c>
      <c r="H55" s="79"/>
      <c r="I55" s="80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73"/>
      <c r="X55" s="82">
        <f t="shared" si="4"/>
        <v>0</v>
      </c>
    </row>
    <row r="56" spans="1:24" ht="20.25" customHeight="1">
      <c r="A56" s="73"/>
      <c r="B56" s="73"/>
      <c r="C56" s="74" t="s">
        <v>329</v>
      </c>
      <c r="D56" s="121" t="s">
        <v>292</v>
      </c>
      <c r="E56" s="86" t="s">
        <v>216</v>
      </c>
      <c r="F56" s="201" t="s">
        <v>422</v>
      </c>
      <c r="G56" s="77">
        <f t="shared" si="3"/>
        <v>0</v>
      </c>
      <c r="H56" s="79"/>
      <c r="I56" s="80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73"/>
      <c r="X56" s="82">
        <f t="shared" si="4"/>
        <v>0</v>
      </c>
    </row>
    <row r="57" spans="1:24" ht="20.25" customHeight="1">
      <c r="A57" s="73"/>
      <c r="B57" s="73"/>
      <c r="C57" s="74" t="s">
        <v>321</v>
      </c>
      <c r="D57" s="121" t="s">
        <v>284</v>
      </c>
      <c r="E57" s="86" t="s">
        <v>216</v>
      </c>
      <c r="F57" s="201" t="s">
        <v>422</v>
      </c>
      <c r="G57" s="77">
        <f t="shared" si="3"/>
        <v>0</v>
      </c>
      <c r="H57" s="79"/>
      <c r="I57" s="135"/>
      <c r="J57" s="136"/>
      <c r="K57" s="136"/>
      <c r="L57" s="136"/>
      <c r="M57" s="136"/>
      <c r="N57" s="136"/>
      <c r="O57" s="136"/>
      <c r="P57" s="81"/>
      <c r="Q57" s="81"/>
      <c r="R57" s="81"/>
      <c r="S57" s="81"/>
      <c r="T57" s="81"/>
      <c r="U57" s="81"/>
      <c r="V57" s="81"/>
      <c r="W57" s="73"/>
      <c r="X57" s="82">
        <f t="shared" si="4"/>
        <v>0</v>
      </c>
    </row>
    <row r="58" spans="1:24" ht="20.25" customHeight="1">
      <c r="A58" s="73"/>
      <c r="B58" s="73"/>
      <c r="C58" s="74" t="s">
        <v>320</v>
      </c>
      <c r="D58" s="121" t="s">
        <v>283</v>
      </c>
      <c r="E58" s="86" t="s">
        <v>225</v>
      </c>
      <c r="F58" s="201" t="s">
        <v>423</v>
      </c>
      <c r="G58" s="77">
        <f t="shared" si="3"/>
        <v>0</v>
      </c>
      <c r="H58" s="79"/>
      <c r="I58" s="135"/>
      <c r="J58" s="136"/>
      <c r="K58" s="136"/>
      <c r="L58" s="136"/>
      <c r="M58" s="136"/>
      <c r="N58" s="136"/>
      <c r="O58" s="136"/>
      <c r="P58" s="81"/>
      <c r="Q58" s="81"/>
      <c r="R58" s="81"/>
      <c r="S58" s="81"/>
      <c r="T58" s="81"/>
      <c r="U58" s="81"/>
      <c r="V58" s="81"/>
      <c r="W58" s="73"/>
      <c r="X58" s="82">
        <f t="shared" si="4"/>
        <v>0</v>
      </c>
    </row>
    <row r="59" spans="1:24" ht="20.25" customHeight="1">
      <c r="A59" s="131"/>
      <c r="B59" s="131"/>
      <c r="C59" s="206" t="s">
        <v>330</v>
      </c>
      <c r="D59" s="161" t="s">
        <v>293</v>
      </c>
      <c r="E59" s="162" t="s">
        <v>310</v>
      </c>
      <c r="F59" s="201" t="s">
        <v>594</v>
      </c>
      <c r="G59" s="132">
        <f t="shared" si="3"/>
        <v>0</v>
      </c>
      <c r="H59" s="134"/>
      <c r="I59" s="135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1"/>
      <c r="X59" s="137">
        <f t="shared" si="4"/>
        <v>0</v>
      </c>
    </row>
    <row r="60" spans="1:24" ht="20.25" customHeight="1">
      <c r="A60" s="164"/>
      <c r="B60" s="164"/>
      <c r="C60" s="207" t="s">
        <v>595</v>
      </c>
      <c r="D60" s="165" t="s">
        <v>299</v>
      </c>
      <c r="E60" s="162" t="s">
        <v>311</v>
      </c>
      <c r="F60" s="203"/>
      <c r="G60" s="166">
        <f t="shared" si="3"/>
        <v>0</v>
      </c>
      <c r="H60" s="167"/>
      <c r="I60" s="168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9"/>
      <c r="X60" s="170">
        <f t="shared" si="4"/>
        <v>0</v>
      </c>
    </row>
    <row r="61" spans="1:24" ht="20.25" customHeight="1">
      <c r="A61" s="131"/>
      <c r="B61" s="131"/>
      <c r="C61" s="206" t="s">
        <v>596</v>
      </c>
      <c r="D61" s="283" t="s">
        <v>296</v>
      </c>
      <c r="E61" s="284" t="s">
        <v>311</v>
      </c>
      <c r="F61" s="200"/>
      <c r="G61" s="132">
        <f t="shared" si="3"/>
        <v>0</v>
      </c>
      <c r="H61" s="134"/>
      <c r="I61" s="135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1"/>
      <c r="X61" s="137">
        <f t="shared" si="4"/>
        <v>0</v>
      </c>
    </row>
    <row r="62" spans="1:24" ht="20.25" customHeight="1">
      <c r="A62" s="131"/>
      <c r="B62" s="131"/>
      <c r="C62" s="206" t="s">
        <v>597</v>
      </c>
      <c r="D62" s="161" t="s">
        <v>294</v>
      </c>
      <c r="E62" s="162" t="s">
        <v>243</v>
      </c>
      <c r="F62" s="202"/>
      <c r="G62" s="132">
        <f t="shared" si="3"/>
        <v>0</v>
      </c>
      <c r="H62" s="134"/>
      <c r="I62" s="135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1"/>
      <c r="X62" s="137">
        <f t="shared" si="4"/>
        <v>0</v>
      </c>
    </row>
    <row r="63" spans="1:24" ht="20.25" customHeight="1">
      <c r="A63" s="164"/>
      <c r="B63" s="164"/>
      <c r="C63" s="207" t="s">
        <v>597</v>
      </c>
      <c r="D63" s="165" t="s">
        <v>308</v>
      </c>
      <c r="E63" s="162" t="s">
        <v>243</v>
      </c>
      <c r="F63" s="203"/>
      <c r="G63" s="166">
        <f t="shared" si="3"/>
        <v>0</v>
      </c>
      <c r="H63" s="167"/>
      <c r="I63" s="168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9"/>
      <c r="X63" s="170">
        <f t="shared" si="4"/>
        <v>0</v>
      </c>
    </row>
    <row r="64" spans="1:24" ht="20.25" customHeight="1">
      <c r="A64" s="131"/>
      <c r="B64" s="131"/>
      <c r="C64" s="206" t="s">
        <v>598</v>
      </c>
      <c r="D64" s="161" t="s">
        <v>599</v>
      </c>
      <c r="E64" s="162" t="s">
        <v>312</v>
      </c>
      <c r="F64" s="202"/>
      <c r="G64" s="132">
        <f t="shared" si="3"/>
        <v>0</v>
      </c>
      <c r="H64" s="134"/>
      <c r="I64" s="135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1"/>
      <c r="X64" s="137">
        <f t="shared" si="4"/>
        <v>0</v>
      </c>
    </row>
    <row r="65" spans="1:24" ht="20.25" customHeight="1">
      <c r="A65" s="131"/>
      <c r="B65" s="131"/>
      <c r="C65" s="206" t="s">
        <v>600</v>
      </c>
      <c r="D65" s="161" t="s">
        <v>309</v>
      </c>
      <c r="E65" s="162" t="s">
        <v>235</v>
      </c>
      <c r="F65" s="201"/>
      <c r="G65" s="132">
        <f t="shared" si="3"/>
        <v>0</v>
      </c>
      <c r="H65" s="134"/>
      <c r="I65" s="135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1"/>
      <c r="X65" s="137">
        <f t="shared" si="4"/>
        <v>0</v>
      </c>
    </row>
    <row r="66" spans="1:24" ht="20.25" customHeight="1" thickBot="1">
      <c r="A66" s="164"/>
      <c r="B66" s="164"/>
      <c r="C66" s="207" t="s">
        <v>601</v>
      </c>
      <c r="D66" s="165" t="s">
        <v>307</v>
      </c>
      <c r="E66" s="162" t="s">
        <v>235</v>
      </c>
      <c r="F66" s="203"/>
      <c r="G66" s="166">
        <f t="shared" si="3"/>
        <v>0</v>
      </c>
      <c r="H66" s="167"/>
      <c r="I66" s="168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9"/>
      <c r="X66" s="170">
        <f t="shared" si="4"/>
        <v>0</v>
      </c>
    </row>
    <row r="67" spans="1:24" ht="29.25" customHeight="1">
      <c r="A67" s="171"/>
      <c r="B67" s="172"/>
      <c r="C67" s="173"/>
      <c r="D67" s="174" t="s">
        <v>14</v>
      </c>
      <c r="E67" s="175">
        <f>COUNTBLANK(I$6:I66)</f>
        <v>19</v>
      </c>
      <c r="F67" s="204"/>
      <c r="G67" s="176"/>
      <c r="H67" s="177"/>
      <c r="I67" s="178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9"/>
    </row>
    <row r="68" spans="1:24" ht="32.25" customHeight="1" thickBot="1">
      <c r="A68" s="180"/>
      <c r="B68" s="181"/>
      <c r="C68" s="182"/>
      <c r="D68" s="183" t="s">
        <v>7</v>
      </c>
      <c r="E68" s="184">
        <f>E4-E67</f>
        <v>42</v>
      </c>
      <c r="F68" s="205"/>
      <c r="G68" s="185"/>
      <c r="H68" s="186"/>
      <c r="I68" s="187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9"/>
    </row>
  </sheetData>
  <conditionalFormatting sqref="I6:W68">
    <cfRule type="cellIs" priority="1" dxfId="0" operator="notEqual" stopIfTrue="1">
      <formula>I$3</formula>
    </cfRule>
  </conditionalFormatting>
  <printOptions/>
  <pageMargins left="0.3937007874015748" right="0.3937007874015748" top="0.3937007874015748" bottom="0.3937007874015748" header="0.1968503937007874" footer="0.1968503937007874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石谷　正克</dc:creator>
  <cp:keywords/>
  <dc:description/>
  <cp:lastModifiedBy>NAITO Yutaka</cp:lastModifiedBy>
  <cp:lastPrinted>2006-09-17T12:54:58Z</cp:lastPrinted>
  <dcterms:created xsi:type="dcterms:W3CDTF">2002-11-12T21:24:59Z</dcterms:created>
  <dcterms:modified xsi:type="dcterms:W3CDTF">2006-09-18T14:00:07Z</dcterms:modified>
  <cp:category/>
  <cp:version/>
  <cp:contentType/>
  <cp:contentStatus/>
</cp:coreProperties>
</file>