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<sst xmlns="http://schemas.openxmlformats.org/spreadsheetml/2006/main" count="721" uniqueCount="214">
  <si>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</si>
  <si>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</si>
  <si>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</si>
  <si>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</si>
  <si>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</si>
  <si>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</si>
  <si>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</si>
  <si>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</si>
  <si>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</si>
  <si>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</si>
  <si>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</si>
  <si>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</si>
  <si>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</si>
  <si>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</si>
  <si>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</si>
  <si>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</si>
  <si>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</si>
  <si>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</si>
  <si>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</si>
  <si>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</si>
  <si>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</si>
  <si>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</si>
  <si>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</si>
  <si>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</si>
  <si>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</si>
  <si>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</si>
  <si>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</si>
  <si>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</si>
  <si>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</si>
  <si>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</si>
  <si>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</si>
  <si>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</si>
  <si>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</si>
  <si>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</si>
  <si>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</si>
  <si>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</si>
  <si>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</si>
  <si>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</si>
  <si>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</si>
  <si>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</si>
  <si>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</si>
  <si>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</si>
  <si>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</si>
  <si>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</si>
  <si>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</si>
  <si>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</si>
  <si>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</si>
  <si>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</si>
  <si>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</si>
  <si>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</si>
  <si>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</si>
  <si>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</si>
  <si>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</si>
  <si>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</si>
  <si>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</si>
  <si>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</si>
  <si>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</si>
  <si>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</si>
  <si>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</si>
  <si>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</si>
  <si>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</si>
  <si>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</si>
  <si>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</si>
  <si>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</si>
  <si>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</si>
  <si>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</si>
  <si>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</si>
  <si>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</si>
  <si>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</si>
  <si>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</si>
  <si>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</si>
  <si>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</si>
  <si>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</si>
  <si>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</si>
  <si>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</si>
  <si>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</si>
  <si>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</si>
  <si>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</si>
  <si>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</si>
  <si>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</si>
  <si>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</si>
  <si>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</si>
  <si>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</si>
  <si>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</si>
  <si>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</si>
  <si>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</si>
  <si>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</si>
  <si>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</si>
  <si>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</si>
  <si>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</si>
  <si>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</si>
  <si>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</si>
  <si>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</si>
  <si>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</si>
  <si>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</si>
  <si>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</si>
  <si>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</si>
  <si>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</si>
  <si>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</si>
  <si>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</si>
  <si>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</si>
  <si>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</si>
  <si>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</si>
  <si>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</si>
  <si>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</si>
  <si>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</si>
  <si>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</si>
  <si>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</si>
  <si>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</si>
  <si>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</si>
  <si>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</si>
  <si>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</si>
  <si>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</si>
  <si>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</si>
  <si>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</si>
  <si>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</si>
  <si>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</si>
  <si>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</si>
  <si>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</si>
  <si>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</si>
  <si>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</si>
  <si>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</si>
  <si>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</si>
  <si>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</si>
  <si>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</si>
  <si>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</si>
  <si>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</si>
  <si>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</si>
  <si>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</si>
  <si>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</si>
  <si>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</si>
  <si>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</si>
  <si>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</si>
  <si>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</si>
  <si>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</si>
  <si>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</si>
  <si>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</si>
  <si>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</si>
  <si>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</si>
  <si>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</si>
  <si>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</si>
  <si>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</si>
  <si>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</si>
  <si>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</si>
  <si>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</si>
  <si>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</si>
  <si>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</si>
  <si>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</si>
  <si>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</si>
  <si>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</si>
  <si>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</si>
  <si>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</si>
  <si>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</si>
  <si>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</si>
  <si>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</si>
  <si>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</si>
  <si>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</si>
  <si>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</si>
  <si>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</si>
  <si>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</si>
  <si>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</si>
  <si>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</si>
  <si>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</si>
  <si>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</si>
  <si>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</si>
  <si>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</si>
  <si>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</si>
  <si>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</si>
  <si>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</si>
  <si>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</si>
  <si>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</si>
  <si>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</si>
  <si>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</si>
  <si>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</si>
  <si>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</si>
  <si>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</si>
  <si>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</si>
  <si>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</si>
  <si>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</si>
  <si>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APR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</si>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</sst>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D23" sqref="AD2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44326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198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30</v>
      </c>
      <c r="B4" s="19" t="s">
        <v>178</v>
      </c>
      <c r="C4" s="20"/>
      <c r="D4" s="21">
        <f>A4/365</f>
        <v>0.0821917808219178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179</v>
      </c>
      <c r="B5" s="27">
        <f>IF(OR(A5="APR",A5="JUN",A5="SEP",A5="NOV"),30,IF(A5="FEB",28,31))</f>
        <v>30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92</v>
      </c>
      <c r="D8" s="22" t="s">
        <v>101</v>
      </c>
      <c r="E8" s="9">
        <v>457.1</v>
      </c>
      <c r="F8" s="7">
        <v>30</v>
      </c>
      <c r="G8" s="10">
        <f aca="true" t="shared" si="0" ref="G8:G39">RANK(H8,H$8:H$116)</f>
        <v>1</v>
      </c>
      <c r="H8" s="9">
        <v>457.1</v>
      </c>
      <c r="I8" s="7">
        <v>30</v>
      </c>
      <c r="J8" s="7">
        <v>4520</v>
      </c>
      <c r="K8" s="62">
        <f aca="true" t="shared" si="1" ref="K8:K39">H8/J8</f>
        <v>0.1011283185840708</v>
      </c>
      <c r="L8" s="11">
        <f aca="true" t="shared" si="2" ref="L8:L39">IF((E8=0),0,E8/F8)</f>
        <v>15.236666666666668</v>
      </c>
      <c r="M8" s="11">
        <f aca="true" t="shared" si="3" ref="M8:M39">IF((H8=0),0,H8/I8)</f>
        <v>15.236666666666668</v>
      </c>
      <c r="N8" s="9">
        <f aca="true" t="shared" si="4" ref="N8:N39">E8-J8/365*$B$5</f>
        <v>85.59315068493152</v>
      </c>
      <c r="O8" s="9">
        <f aca="true" t="shared" si="5" ref="O8:O39">H8-J8*$D$4</f>
        <v>85.59315068493157</v>
      </c>
      <c r="P8" s="9">
        <f aca="true" t="shared" si="6" ref="P8:P39">H8/$D$4</f>
        <v>5561.383333333334</v>
      </c>
      <c r="Q8" s="50">
        <f aca="true" t="shared" si="7" ref="Q8:Q39">P8/J8</f>
        <v>1.2303945427728615</v>
      </c>
      <c r="R8" s="61">
        <v>0</v>
      </c>
      <c r="S8" s="61">
        <v>0</v>
      </c>
      <c r="T8" s="61"/>
      <c r="U8" s="36" t="s">
        <v>128</v>
      </c>
      <c r="V8" s="58">
        <v>61</v>
      </c>
    </row>
    <row r="9" spans="1:22" ht="13.5">
      <c r="A9" s="25"/>
      <c r="B9" s="10">
        <v>2</v>
      </c>
      <c r="C9" s="8" t="s">
        <v>71</v>
      </c>
      <c r="D9" s="22" t="s">
        <v>6</v>
      </c>
      <c r="E9" s="9">
        <v>377</v>
      </c>
      <c r="F9" s="7">
        <v>30</v>
      </c>
      <c r="G9" s="10">
        <f t="shared" si="0"/>
        <v>2</v>
      </c>
      <c r="H9" s="9">
        <v>377</v>
      </c>
      <c r="I9" s="7">
        <v>30</v>
      </c>
      <c r="J9" s="7">
        <v>3500</v>
      </c>
      <c r="K9" s="62">
        <f t="shared" si="1"/>
        <v>0.10771428571428572</v>
      </c>
      <c r="L9" s="11">
        <f t="shared" si="2"/>
        <v>12.566666666666666</v>
      </c>
      <c r="M9" s="11">
        <f t="shared" si="3"/>
        <v>12.566666666666666</v>
      </c>
      <c r="N9" s="9">
        <f t="shared" si="4"/>
        <v>89.32876712328772</v>
      </c>
      <c r="O9" s="9">
        <f t="shared" si="5"/>
        <v>89.32876712328766</v>
      </c>
      <c r="P9" s="9">
        <f t="shared" si="6"/>
        <v>4586.833333333334</v>
      </c>
      <c r="Q9" s="50">
        <f t="shared" si="7"/>
        <v>1.3105238095238096</v>
      </c>
      <c r="R9" s="61">
        <v>0</v>
      </c>
      <c r="S9" s="61">
        <v>0</v>
      </c>
      <c r="T9" s="61"/>
      <c r="U9" s="36" t="s">
        <v>133</v>
      </c>
      <c r="V9" s="58">
        <v>50</v>
      </c>
    </row>
    <row r="10" spans="1:22" ht="13.5">
      <c r="A10" s="25"/>
      <c r="B10" s="10">
        <v>3</v>
      </c>
      <c r="C10" s="8" t="s">
        <v>199</v>
      </c>
      <c r="D10" s="22" t="s">
        <v>99</v>
      </c>
      <c r="E10" s="9">
        <v>362.2</v>
      </c>
      <c r="F10" s="7">
        <v>23</v>
      </c>
      <c r="G10" s="10">
        <f t="shared" si="0"/>
        <v>3</v>
      </c>
      <c r="H10" s="9">
        <v>362.2</v>
      </c>
      <c r="I10" s="7">
        <v>23</v>
      </c>
      <c r="J10" s="7">
        <v>3100</v>
      </c>
      <c r="K10" s="62">
        <f t="shared" si="1"/>
        <v>0.11683870967741936</v>
      </c>
      <c r="L10" s="11">
        <f t="shared" si="2"/>
        <v>15.747826086956522</v>
      </c>
      <c r="M10" s="11">
        <f t="shared" si="3"/>
        <v>15.747826086956522</v>
      </c>
      <c r="N10" s="9">
        <f t="shared" si="4"/>
        <v>107.40547945205478</v>
      </c>
      <c r="O10" s="9">
        <f t="shared" si="5"/>
        <v>107.4054794520548</v>
      </c>
      <c r="P10" s="9">
        <f t="shared" si="6"/>
        <v>4406.766666666666</v>
      </c>
      <c r="Q10" s="50">
        <f t="shared" si="7"/>
        <v>1.4215376344086021</v>
      </c>
      <c r="R10" s="61">
        <v>72</v>
      </c>
      <c r="S10" s="61">
        <v>72</v>
      </c>
      <c r="T10" s="61">
        <v>500</v>
      </c>
      <c r="U10" s="36" t="s">
        <v>209</v>
      </c>
      <c r="V10" s="58">
        <v>59</v>
      </c>
    </row>
    <row r="11" spans="1:22" ht="13.5">
      <c r="A11" s="25" t="s">
        <v>30</v>
      </c>
      <c r="B11" s="10">
        <v>4</v>
      </c>
      <c r="C11" s="8" t="s">
        <v>109</v>
      </c>
      <c r="D11" s="22" t="s">
        <v>101</v>
      </c>
      <c r="E11" s="9">
        <v>357.3</v>
      </c>
      <c r="F11" s="7">
        <v>25</v>
      </c>
      <c r="G11" s="10">
        <f t="shared" si="0"/>
        <v>4</v>
      </c>
      <c r="H11" s="9">
        <v>357.3</v>
      </c>
      <c r="I11" s="7">
        <v>25</v>
      </c>
      <c r="J11" s="7">
        <v>3500</v>
      </c>
      <c r="K11" s="62">
        <f t="shared" si="1"/>
        <v>0.1020857142857143</v>
      </c>
      <c r="L11" s="11">
        <f t="shared" si="2"/>
        <v>14.292</v>
      </c>
      <c r="M11" s="11">
        <f t="shared" si="3"/>
        <v>14.292</v>
      </c>
      <c r="N11" s="9">
        <f t="shared" si="4"/>
        <v>69.62876712328773</v>
      </c>
      <c r="O11" s="9">
        <f t="shared" si="5"/>
        <v>69.62876712328767</v>
      </c>
      <c r="P11" s="9">
        <f t="shared" si="6"/>
        <v>4347.150000000001</v>
      </c>
      <c r="Q11" s="50">
        <f t="shared" si="7"/>
        <v>1.2420428571428572</v>
      </c>
      <c r="R11" s="61">
        <v>0</v>
      </c>
      <c r="S11" s="61">
        <v>0</v>
      </c>
      <c r="T11" s="61"/>
      <c r="U11" s="36" t="s">
        <v>130</v>
      </c>
      <c r="V11" s="58">
        <v>61</v>
      </c>
    </row>
    <row r="12" spans="1:22" ht="13.5">
      <c r="A12" s="25"/>
      <c r="B12" s="10">
        <v>5</v>
      </c>
      <c r="C12" s="8" t="s">
        <v>180</v>
      </c>
      <c r="D12" s="22" t="s">
        <v>107</v>
      </c>
      <c r="E12" s="9">
        <v>353.7</v>
      </c>
      <c r="F12" s="7">
        <v>29</v>
      </c>
      <c r="G12" s="10">
        <f t="shared" si="0"/>
        <v>5</v>
      </c>
      <c r="H12" s="9">
        <v>353.7</v>
      </c>
      <c r="I12" s="7">
        <v>29</v>
      </c>
      <c r="J12" s="7">
        <v>3600</v>
      </c>
      <c r="K12" s="62">
        <f t="shared" si="1"/>
        <v>0.09824999999999999</v>
      </c>
      <c r="L12" s="11">
        <f t="shared" si="2"/>
        <v>12.196551724137931</v>
      </c>
      <c r="M12" s="11">
        <f t="shared" si="3"/>
        <v>12.196551724137931</v>
      </c>
      <c r="N12" s="9">
        <f t="shared" si="4"/>
        <v>57.809589041095876</v>
      </c>
      <c r="O12" s="9">
        <f t="shared" si="5"/>
        <v>57.809589041095876</v>
      </c>
      <c r="P12" s="9">
        <f t="shared" si="6"/>
        <v>4303.35</v>
      </c>
      <c r="Q12" s="50">
        <f t="shared" si="7"/>
        <v>1.195375</v>
      </c>
      <c r="R12" s="61">
        <v>43</v>
      </c>
      <c r="S12" s="61">
        <v>43</v>
      </c>
      <c r="T12" s="61">
        <v>440</v>
      </c>
      <c r="U12" s="36" t="s">
        <v>192</v>
      </c>
      <c r="V12" s="58">
        <v>58</v>
      </c>
    </row>
    <row r="13" spans="1:22" ht="13.5">
      <c r="A13" s="25"/>
      <c r="B13" s="10">
        <v>6</v>
      </c>
      <c r="C13" s="8" t="s">
        <v>126</v>
      </c>
      <c r="D13" s="22" t="s">
        <v>6</v>
      </c>
      <c r="E13" s="9">
        <v>283</v>
      </c>
      <c r="F13" s="7">
        <v>21</v>
      </c>
      <c r="G13" s="10">
        <f t="shared" si="0"/>
        <v>6</v>
      </c>
      <c r="H13" s="9">
        <v>283</v>
      </c>
      <c r="I13" s="7">
        <v>21</v>
      </c>
      <c r="J13" s="7">
        <v>700</v>
      </c>
      <c r="K13" s="62">
        <f t="shared" si="1"/>
        <v>0.4042857142857143</v>
      </c>
      <c r="L13" s="11">
        <f t="shared" si="2"/>
        <v>13.476190476190476</v>
      </c>
      <c r="M13" s="11">
        <f t="shared" si="3"/>
        <v>13.476190476190476</v>
      </c>
      <c r="N13" s="9">
        <f t="shared" si="4"/>
        <v>225.46575342465752</v>
      </c>
      <c r="O13" s="9">
        <f t="shared" si="5"/>
        <v>225.46575342465752</v>
      </c>
      <c r="P13" s="9">
        <f t="shared" si="6"/>
        <v>3443.166666666667</v>
      </c>
      <c r="Q13" s="50">
        <f t="shared" si="7"/>
        <v>4.918809523809524</v>
      </c>
      <c r="R13" s="61">
        <v>32</v>
      </c>
      <c r="S13" s="61">
        <v>32</v>
      </c>
      <c r="T13" s="61">
        <v>90</v>
      </c>
      <c r="U13" s="36" t="s">
        <v>148</v>
      </c>
      <c r="V13" s="58">
        <v>49</v>
      </c>
    </row>
    <row r="14" spans="1:22" ht="13.5">
      <c r="A14" s="25"/>
      <c r="B14" s="10">
        <v>7</v>
      </c>
      <c r="C14" s="8" t="s">
        <v>89</v>
      </c>
      <c r="D14" s="22" t="s">
        <v>88</v>
      </c>
      <c r="E14" s="9">
        <v>280</v>
      </c>
      <c r="F14" s="7">
        <v>20</v>
      </c>
      <c r="G14" s="10">
        <f t="shared" si="0"/>
        <v>7</v>
      </c>
      <c r="H14" s="9">
        <v>280</v>
      </c>
      <c r="I14" s="7">
        <v>20</v>
      </c>
      <c r="J14" s="7">
        <v>3400</v>
      </c>
      <c r="K14" s="62">
        <f t="shared" si="1"/>
        <v>0.08235294117647059</v>
      </c>
      <c r="L14" s="11">
        <f t="shared" si="2"/>
        <v>14</v>
      </c>
      <c r="M14" s="11">
        <f t="shared" si="3"/>
        <v>14</v>
      </c>
      <c r="N14" s="9">
        <f t="shared" si="4"/>
        <v>0.5479452054794365</v>
      </c>
      <c r="O14" s="9">
        <f t="shared" si="5"/>
        <v>0.5479452054794933</v>
      </c>
      <c r="P14" s="9">
        <f t="shared" si="6"/>
        <v>3406.666666666667</v>
      </c>
      <c r="Q14" s="50">
        <f t="shared" si="7"/>
        <v>1.0019607843137255</v>
      </c>
      <c r="R14" s="61">
        <v>0</v>
      </c>
      <c r="S14" s="61">
        <v>0</v>
      </c>
      <c r="T14" s="61"/>
      <c r="U14" s="36" t="s">
        <v>129</v>
      </c>
      <c r="V14" s="58">
        <v>57</v>
      </c>
    </row>
    <row r="15" spans="1:22" ht="13.5">
      <c r="A15" s="25"/>
      <c r="B15" s="10">
        <v>8</v>
      </c>
      <c r="C15" s="8" t="s">
        <v>200</v>
      </c>
      <c r="D15" s="22" t="s">
        <v>201</v>
      </c>
      <c r="E15" s="9">
        <v>276.7</v>
      </c>
      <c r="F15" s="7">
        <v>28</v>
      </c>
      <c r="G15" s="10">
        <f t="shared" si="0"/>
        <v>8</v>
      </c>
      <c r="H15" s="9">
        <v>276.7</v>
      </c>
      <c r="I15" s="7">
        <v>28</v>
      </c>
      <c r="J15" s="7">
        <v>3000</v>
      </c>
      <c r="K15" s="62">
        <f t="shared" si="1"/>
        <v>0.09223333333333333</v>
      </c>
      <c r="L15" s="11">
        <f t="shared" si="2"/>
        <v>9.882142857142856</v>
      </c>
      <c r="M15" s="11">
        <f t="shared" si="3"/>
        <v>9.882142857142856</v>
      </c>
      <c r="N15" s="9">
        <f t="shared" si="4"/>
        <v>30.124657534246523</v>
      </c>
      <c r="O15" s="9">
        <f t="shared" si="5"/>
        <v>30.12465753424658</v>
      </c>
      <c r="P15" s="9">
        <f t="shared" si="6"/>
        <v>3366.516666666667</v>
      </c>
      <c r="Q15" s="50">
        <f t="shared" si="7"/>
        <v>1.1221722222222223</v>
      </c>
      <c r="R15" s="61">
        <v>25</v>
      </c>
      <c r="S15" s="61">
        <v>25</v>
      </c>
      <c r="T15" s="61"/>
      <c r="U15" s="36" t="s">
        <v>210</v>
      </c>
      <c r="V15" s="58">
        <v>58</v>
      </c>
    </row>
    <row r="16" spans="1:22" ht="13.5">
      <c r="A16" s="25"/>
      <c r="B16" s="10">
        <v>9</v>
      </c>
      <c r="C16" s="8" t="s">
        <v>90</v>
      </c>
      <c r="D16" s="22" t="s">
        <v>6</v>
      </c>
      <c r="E16" s="9">
        <v>250.4</v>
      </c>
      <c r="F16" s="7">
        <v>17</v>
      </c>
      <c r="G16" s="10">
        <f t="shared" si="0"/>
        <v>9</v>
      </c>
      <c r="H16" s="9">
        <v>250.4</v>
      </c>
      <c r="I16" s="7">
        <v>17</v>
      </c>
      <c r="J16" s="7">
        <v>2000</v>
      </c>
      <c r="K16" s="62">
        <f t="shared" si="1"/>
        <v>0.1252</v>
      </c>
      <c r="L16" s="11">
        <f t="shared" si="2"/>
        <v>14.729411764705883</v>
      </c>
      <c r="M16" s="11">
        <f t="shared" si="3"/>
        <v>14.729411764705883</v>
      </c>
      <c r="N16" s="9">
        <f t="shared" si="4"/>
        <v>86.0164383561644</v>
      </c>
      <c r="O16" s="9">
        <f t="shared" si="5"/>
        <v>86.0164383561644</v>
      </c>
      <c r="P16" s="9">
        <f t="shared" si="6"/>
        <v>3046.5333333333338</v>
      </c>
      <c r="Q16" s="50">
        <f t="shared" si="7"/>
        <v>1.5232666666666668</v>
      </c>
      <c r="R16" s="61">
        <v>0</v>
      </c>
      <c r="S16" s="61">
        <v>0</v>
      </c>
      <c r="T16" s="61"/>
      <c r="U16" s="36" t="s">
        <v>138</v>
      </c>
      <c r="V16" s="58">
        <v>48</v>
      </c>
    </row>
    <row r="17" spans="1:22" ht="13.5">
      <c r="A17" s="25"/>
      <c r="B17" s="10">
        <v>10</v>
      </c>
      <c r="C17" s="8" t="s">
        <v>8</v>
      </c>
      <c r="D17" s="22" t="s">
        <v>70</v>
      </c>
      <c r="E17" s="9">
        <v>250</v>
      </c>
      <c r="F17" s="7">
        <v>30</v>
      </c>
      <c r="G17" s="10">
        <f t="shared" si="0"/>
        <v>10</v>
      </c>
      <c r="H17" s="9">
        <v>250</v>
      </c>
      <c r="I17" s="7">
        <v>30</v>
      </c>
      <c r="J17" s="7">
        <v>2000</v>
      </c>
      <c r="K17" s="62">
        <f t="shared" si="1"/>
        <v>0.125</v>
      </c>
      <c r="L17" s="11">
        <f t="shared" si="2"/>
        <v>8.333333333333334</v>
      </c>
      <c r="M17" s="11">
        <f t="shared" si="3"/>
        <v>8.333333333333334</v>
      </c>
      <c r="N17" s="9">
        <f t="shared" si="4"/>
        <v>85.6164383561644</v>
      </c>
      <c r="O17" s="9">
        <f t="shared" si="5"/>
        <v>85.6164383561644</v>
      </c>
      <c r="P17" s="9">
        <f t="shared" si="6"/>
        <v>3041.666666666667</v>
      </c>
      <c r="Q17" s="50">
        <f t="shared" si="7"/>
        <v>1.5208333333333335</v>
      </c>
      <c r="R17" s="61">
        <v>0</v>
      </c>
      <c r="S17" s="61">
        <v>0</v>
      </c>
      <c r="T17" s="61"/>
      <c r="U17" s="36" t="s">
        <v>134</v>
      </c>
      <c r="V17" s="58">
        <v>82</v>
      </c>
    </row>
    <row r="18" spans="1:22" ht="13.5">
      <c r="A18" s="25"/>
      <c r="B18" s="10">
        <v>11</v>
      </c>
      <c r="C18" s="8" t="s">
        <v>184</v>
      </c>
      <c r="D18" s="22" t="s">
        <v>114</v>
      </c>
      <c r="E18" s="9">
        <v>246.9</v>
      </c>
      <c r="F18" s="7">
        <v>23</v>
      </c>
      <c r="G18" s="10">
        <f t="shared" si="0"/>
        <v>11</v>
      </c>
      <c r="H18" s="9">
        <v>246.9</v>
      </c>
      <c r="I18" s="7">
        <v>23</v>
      </c>
      <c r="J18" s="7">
        <v>1800</v>
      </c>
      <c r="K18" s="62">
        <f t="shared" si="1"/>
        <v>0.13716666666666666</v>
      </c>
      <c r="L18" s="11">
        <f t="shared" si="2"/>
        <v>10.734782608695653</v>
      </c>
      <c r="M18" s="11">
        <f t="shared" si="3"/>
        <v>10.734782608695653</v>
      </c>
      <c r="N18" s="9">
        <f t="shared" si="4"/>
        <v>98.95479452054795</v>
      </c>
      <c r="O18" s="9">
        <f t="shared" si="5"/>
        <v>98.95479452054795</v>
      </c>
      <c r="P18" s="9">
        <f t="shared" si="6"/>
        <v>3003.9500000000003</v>
      </c>
      <c r="Q18" s="50">
        <f t="shared" si="7"/>
        <v>1.6688611111111114</v>
      </c>
      <c r="R18" s="61">
        <v>24</v>
      </c>
      <c r="S18" s="61">
        <v>24</v>
      </c>
      <c r="T18" s="61"/>
      <c r="U18" s="36" t="s">
        <v>153</v>
      </c>
      <c r="V18" s="58">
        <v>28</v>
      </c>
    </row>
    <row r="19" spans="1:22" ht="13.5">
      <c r="A19" s="25"/>
      <c r="B19" s="10">
        <v>12</v>
      </c>
      <c r="C19" s="8" t="s">
        <v>202</v>
      </c>
      <c r="D19" s="22" t="s">
        <v>203</v>
      </c>
      <c r="E19" s="9">
        <v>234.1</v>
      </c>
      <c r="F19" s="7">
        <v>6</v>
      </c>
      <c r="G19" s="10">
        <f t="shared" si="0"/>
        <v>12</v>
      </c>
      <c r="H19" s="9">
        <v>234.1</v>
      </c>
      <c r="I19" s="7">
        <v>6</v>
      </c>
      <c r="J19" s="7">
        <v>2500</v>
      </c>
      <c r="K19" s="62">
        <f t="shared" si="1"/>
        <v>0.09364</v>
      </c>
      <c r="L19" s="11">
        <f t="shared" si="2"/>
        <v>39.016666666666666</v>
      </c>
      <c r="M19" s="11">
        <f t="shared" si="3"/>
        <v>39.016666666666666</v>
      </c>
      <c r="N19" s="9">
        <f t="shared" si="4"/>
        <v>28.620547945205487</v>
      </c>
      <c r="O19" s="9">
        <f t="shared" si="5"/>
        <v>28.620547945205487</v>
      </c>
      <c r="P19" s="9">
        <f t="shared" si="6"/>
        <v>2848.2166666666667</v>
      </c>
      <c r="Q19" s="50">
        <f t="shared" si="7"/>
        <v>1.1392866666666668</v>
      </c>
      <c r="R19" s="61">
        <v>32</v>
      </c>
      <c r="S19" s="61">
        <v>32</v>
      </c>
      <c r="T19" s="61">
        <v>250</v>
      </c>
      <c r="U19" s="36" t="s">
        <v>211</v>
      </c>
      <c r="V19" s="58">
        <v>52</v>
      </c>
    </row>
    <row r="20" spans="1:22" ht="13.5">
      <c r="A20" s="25"/>
      <c r="B20" s="10">
        <v>13</v>
      </c>
      <c r="C20" s="8" t="s">
        <v>121</v>
      </c>
      <c r="D20" s="22" t="s">
        <v>6</v>
      </c>
      <c r="E20" s="9">
        <v>230.5</v>
      </c>
      <c r="F20" s="7">
        <v>30</v>
      </c>
      <c r="G20" s="10">
        <f t="shared" si="0"/>
        <v>13</v>
      </c>
      <c r="H20" s="9">
        <v>230.5</v>
      </c>
      <c r="I20" s="7">
        <v>30</v>
      </c>
      <c r="J20" s="7">
        <v>2400</v>
      </c>
      <c r="K20" s="62">
        <f t="shared" si="1"/>
        <v>0.09604166666666666</v>
      </c>
      <c r="L20" s="11">
        <f t="shared" si="2"/>
        <v>7.683333333333334</v>
      </c>
      <c r="M20" s="11">
        <f t="shared" si="3"/>
        <v>7.683333333333334</v>
      </c>
      <c r="N20" s="9">
        <f t="shared" si="4"/>
        <v>33.23972602739727</v>
      </c>
      <c r="O20" s="9">
        <f t="shared" si="5"/>
        <v>33.23972602739727</v>
      </c>
      <c r="P20" s="9">
        <f t="shared" si="6"/>
        <v>2804.416666666667</v>
      </c>
      <c r="Q20" s="50">
        <f t="shared" si="7"/>
        <v>1.1685069444444445</v>
      </c>
      <c r="R20" s="61">
        <v>38</v>
      </c>
      <c r="S20" s="61">
        <v>38</v>
      </c>
      <c r="T20" s="61">
        <v>500</v>
      </c>
      <c r="U20" s="36" t="s">
        <v>127</v>
      </c>
      <c r="V20" s="58">
        <v>44</v>
      </c>
    </row>
    <row r="21" spans="1:22" ht="13.5">
      <c r="A21" s="25"/>
      <c r="B21" s="10">
        <v>14</v>
      </c>
      <c r="C21" s="8" t="s">
        <v>204</v>
      </c>
      <c r="D21" s="22" t="s">
        <v>6</v>
      </c>
      <c r="E21" s="9">
        <v>229.9</v>
      </c>
      <c r="F21" s="7">
        <v>30</v>
      </c>
      <c r="G21" s="10">
        <f t="shared" si="0"/>
        <v>14</v>
      </c>
      <c r="H21" s="9">
        <v>229.9</v>
      </c>
      <c r="I21" s="7">
        <v>30</v>
      </c>
      <c r="J21" s="7">
        <v>2880</v>
      </c>
      <c r="K21" s="62">
        <f t="shared" si="1"/>
        <v>0.07982638888888889</v>
      </c>
      <c r="L21" s="11">
        <f t="shared" si="2"/>
        <v>7.663333333333333</v>
      </c>
      <c r="M21" s="11">
        <f t="shared" si="3"/>
        <v>7.663333333333333</v>
      </c>
      <c r="N21" s="9">
        <f t="shared" si="4"/>
        <v>-6.812328767123262</v>
      </c>
      <c r="O21" s="9">
        <f t="shared" si="5"/>
        <v>-6.812328767123262</v>
      </c>
      <c r="P21" s="9">
        <f t="shared" si="6"/>
        <v>2797.116666666667</v>
      </c>
      <c r="Q21" s="50">
        <f t="shared" si="7"/>
        <v>0.9712210648148148</v>
      </c>
      <c r="R21" s="61">
        <v>5</v>
      </c>
      <c r="S21" s="61">
        <v>5</v>
      </c>
      <c r="T21" s="61"/>
      <c r="U21" s="36" t="s">
        <v>212</v>
      </c>
      <c r="V21" s="58">
        <v>32</v>
      </c>
    </row>
    <row r="22" spans="1:22" ht="13.5">
      <c r="A22" s="25"/>
      <c r="B22" s="10">
        <v>15</v>
      </c>
      <c r="C22" s="8" t="s">
        <v>181</v>
      </c>
      <c r="D22" s="22" t="s">
        <v>182</v>
      </c>
      <c r="E22" s="9">
        <v>227.9</v>
      </c>
      <c r="F22" s="7">
        <v>24</v>
      </c>
      <c r="G22" s="10">
        <f t="shared" si="0"/>
        <v>15</v>
      </c>
      <c r="H22" s="9">
        <v>227.9</v>
      </c>
      <c r="I22" s="7">
        <v>24</v>
      </c>
      <c r="J22" s="7">
        <v>2100</v>
      </c>
      <c r="K22" s="62">
        <f t="shared" si="1"/>
        <v>0.10852380952380952</v>
      </c>
      <c r="L22" s="11">
        <f t="shared" si="2"/>
        <v>9.495833333333334</v>
      </c>
      <c r="M22" s="11">
        <f t="shared" si="3"/>
        <v>9.495833333333334</v>
      </c>
      <c r="N22" s="9">
        <f t="shared" si="4"/>
        <v>55.297260273972626</v>
      </c>
      <c r="O22" s="9">
        <f t="shared" si="5"/>
        <v>55.297260273972626</v>
      </c>
      <c r="P22" s="9">
        <f t="shared" si="6"/>
        <v>2772.7833333333338</v>
      </c>
      <c r="Q22" s="50">
        <f t="shared" si="7"/>
        <v>1.320373015873016</v>
      </c>
      <c r="R22" s="61">
        <v>23</v>
      </c>
      <c r="S22" s="61">
        <v>23</v>
      </c>
      <c r="T22" s="61">
        <v>210</v>
      </c>
      <c r="U22" s="36" t="s">
        <v>193</v>
      </c>
      <c r="V22" s="58">
        <v>57</v>
      </c>
    </row>
    <row r="23" spans="1:22" ht="13.5">
      <c r="A23" s="25"/>
      <c r="B23" s="10">
        <v>16</v>
      </c>
      <c r="C23" s="8" t="s">
        <v>79</v>
      </c>
      <c r="D23" s="22" t="s">
        <v>99</v>
      </c>
      <c r="E23" s="9">
        <v>215</v>
      </c>
      <c r="F23" s="7">
        <v>26</v>
      </c>
      <c r="G23" s="10">
        <f t="shared" si="0"/>
        <v>16</v>
      </c>
      <c r="H23" s="9">
        <v>215</v>
      </c>
      <c r="I23" s="7">
        <v>26</v>
      </c>
      <c r="J23" s="7">
        <v>2000</v>
      </c>
      <c r="K23" s="62">
        <f t="shared" si="1"/>
        <v>0.1075</v>
      </c>
      <c r="L23" s="11">
        <f t="shared" si="2"/>
        <v>8.26923076923077</v>
      </c>
      <c r="M23" s="11">
        <f t="shared" si="3"/>
        <v>8.26923076923077</v>
      </c>
      <c r="N23" s="9">
        <f t="shared" si="4"/>
        <v>50.616438356164394</v>
      </c>
      <c r="O23" s="9">
        <f t="shared" si="5"/>
        <v>50.616438356164394</v>
      </c>
      <c r="P23" s="9">
        <f t="shared" si="6"/>
        <v>2615.8333333333335</v>
      </c>
      <c r="Q23" s="50">
        <f t="shared" si="7"/>
        <v>1.3079166666666668</v>
      </c>
      <c r="R23" s="61">
        <v>0</v>
      </c>
      <c r="S23" s="61">
        <v>0</v>
      </c>
      <c r="T23" s="61"/>
      <c r="U23" s="36" t="s">
        <v>150</v>
      </c>
      <c r="V23" s="58">
        <v>61</v>
      </c>
    </row>
    <row r="24" spans="1:22" ht="13.5">
      <c r="A24" s="25"/>
      <c r="B24" s="10">
        <v>17</v>
      </c>
      <c r="C24" s="8" t="s">
        <v>122</v>
      </c>
      <c r="D24" s="22" t="s">
        <v>205</v>
      </c>
      <c r="E24" s="9">
        <v>206</v>
      </c>
      <c r="F24" s="7">
        <v>30</v>
      </c>
      <c r="G24" s="10">
        <f t="shared" si="0"/>
        <v>17</v>
      </c>
      <c r="H24" s="9">
        <v>206</v>
      </c>
      <c r="I24" s="7">
        <v>30</v>
      </c>
      <c r="J24" s="7">
        <v>2500</v>
      </c>
      <c r="K24" s="62">
        <f t="shared" si="1"/>
        <v>0.0824</v>
      </c>
      <c r="L24" s="11">
        <f t="shared" si="2"/>
        <v>6.866666666666666</v>
      </c>
      <c r="M24" s="11">
        <f t="shared" si="3"/>
        <v>6.866666666666666</v>
      </c>
      <c r="N24" s="9">
        <f t="shared" si="4"/>
        <v>0.5205479452054931</v>
      </c>
      <c r="O24" s="9">
        <f t="shared" si="5"/>
        <v>0.5205479452054931</v>
      </c>
      <c r="P24" s="9">
        <f t="shared" si="6"/>
        <v>2506.3333333333335</v>
      </c>
      <c r="Q24" s="50">
        <f t="shared" si="7"/>
        <v>1.0025333333333335</v>
      </c>
      <c r="R24" s="61">
        <v>29</v>
      </c>
      <c r="S24" s="61">
        <v>29</v>
      </c>
      <c r="T24" s="61">
        <v>300</v>
      </c>
      <c r="U24" s="36" t="s">
        <v>131</v>
      </c>
      <c r="V24" s="58">
        <v>49</v>
      </c>
    </row>
    <row r="25" spans="1:22" ht="13.5">
      <c r="A25" s="25"/>
      <c r="B25" s="10">
        <v>18</v>
      </c>
      <c r="C25" s="8" t="s">
        <v>106</v>
      </c>
      <c r="D25" s="22" t="s">
        <v>87</v>
      </c>
      <c r="E25" s="9">
        <v>190.3</v>
      </c>
      <c r="F25" s="7">
        <v>24</v>
      </c>
      <c r="G25" s="10">
        <f t="shared" si="0"/>
        <v>18</v>
      </c>
      <c r="H25" s="9">
        <v>190.3</v>
      </c>
      <c r="I25" s="7">
        <v>24</v>
      </c>
      <c r="J25" s="7">
        <v>2000</v>
      </c>
      <c r="K25" s="62">
        <f t="shared" si="1"/>
        <v>0.09515000000000001</v>
      </c>
      <c r="L25" s="11">
        <f t="shared" si="2"/>
        <v>7.929166666666667</v>
      </c>
      <c r="M25" s="11">
        <f t="shared" si="3"/>
        <v>7.929166666666667</v>
      </c>
      <c r="N25" s="9">
        <f t="shared" si="4"/>
        <v>25.916438356164406</v>
      </c>
      <c r="O25" s="9">
        <f t="shared" si="5"/>
        <v>25.916438356164406</v>
      </c>
      <c r="P25" s="9">
        <f t="shared" si="6"/>
        <v>2315.316666666667</v>
      </c>
      <c r="Q25" s="50">
        <f t="shared" si="7"/>
        <v>1.1576583333333335</v>
      </c>
      <c r="R25" s="61">
        <v>43</v>
      </c>
      <c r="S25" s="61">
        <v>43</v>
      </c>
      <c r="T25" s="61">
        <v>250</v>
      </c>
      <c r="U25" s="36" t="s">
        <v>136</v>
      </c>
      <c r="V25" s="58">
        <v>58</v>
      </c>
    </row>
    <row r="26" spans="1:22" ht="13.5">
      <c r="A26" s="25"/>
      <c r="B26" s="10">
        <v>19</v>
      </c>
      <c r="C26" s="8" t="s">
        <v>206</v>
      </c>
      <c r="D26" s="22" t="s">
        <v>98</v>
      </c>
      <c r="E26" s="9">
        <v>186.8</v>
      </c>
      <c r="F26" s="7">
        <v>26</v>
      </c>
      <c r="G26" s="10">
        <f t="shared" si="0"/>
        <v>19</v>
      </c>
      <c r="H26" s="9">
        <v>186.8</v>
      </c>
      <c r="I26" s="7">
        <v>26</v>
      </c>
      <c r="J26" s="7">
        <v>2000</v>
      </c>
      <c r="K26" s="62">
        <f t="shared" si="1"/>
        <v>0.09340000000000001</v>
      </c>
      <c r="L26" s="11">
        <f t="shared" si="2"/>
        <v>7.184615384615385</v>
      </c>
      <c r="M26" s="11">
        <f t="shared" si="3"/>
        <v>7.184615384615385</v>
      </c>
      <c r="N26" s="9">
        <f t="shared" si="4"/>
        <v>22.416438356164406</v>
      </c>
      <c r="O26" s="9">
        <f t="shared" si="5"/>
        <v>22.416438356164406</v>
      </c>
      <c r="P26" s="9">
        <f t="shared" si="6"/>
        <v>2272.7333333333336</v>
      </c>
      <c r="Q26" s="50">
        <f t="shared" si="7"/>
        <v>1.1363666666666667</v>
      </c>
      <c r="R26" s="61">
        <v>0</v>
      </c>
      <c r="S26" s="61">
        <v>0</v>
      </c>
      <c r="T26" s="61"/>
      <c r="U26" s="36" t="s">
        <v>213</v>
      </c>
      <c r="V26" s="58">
        <v>64</v>
      </c>
    </row>
    <row r="27" spans="1:22" ht="13.5">
      <c r="A27" s="25"/>
      <c r="B27" s="10">
        <v>20</v>
      </c>
      <c r="C27" s="8" t="s">
        <v>93</v>
      </c>
      <c r="D27" s="22" t="s">
        <v>107</v>
      </c>
      <c r="E27" s="9">
        <v>185.1</v>
      </c>
      <c r="F27" s="7">
        <v>28</v>
      </c>
      <c r="G27" s="10">
        <f t="shared" si="0"/>
        <v>20</v>
      </c>
      <c r="H27" s="9">
        <v>185.1</v>
      </c>
      <c r="I27" s="7">
        <v>28</v>
      </c>
      <c r="J27" s="7">
        <v>2280</v>
      </c>
      <c r="K27" s="62">
        <f t="shared" si="1"/>
        <v>0.08118421052631579</v>
      </c>
      <c r="L27" s="11">
        <f t="shared" si="2"/>
        <v>6.610714285714286</v>
      </c>
      <c r="M27" s="11">
        <f t="shared" si="3"/>
        <v>6.610714285714286</v>
      </c>
      <c r="N27" s="9">
        <f t="shared" si="4"/>
        <v>-2.2972602739726256</v>
      </c>
      <c r="O27" s="9">
        <f t="shared" si="5"/>
        <v>-2.297260273972597</v>
      </c>
      <c r="P27" s="9">
        <f t="shared" si="6"/>
        <v>2252.05</v>
      </c>
      <c r="Q27" s="50">
        <f t="shared" si="7"/>
        <v>0.9877412280701755</v>
      </c>
      <c r="R27" s="61">
        <v>19</v>
      </c>
      <c r="S27" s="61">
        <v>19</v>
      </c>
      <c r="T27" s="61"/>
      <c r="U27" s="36" t="s">
        <v>132</v>
      </c>
      <c r="V27" s="58">
        <v>62</v>
      </c>
    </row>
    <row r="28" spans="1:22" ht="13.5">
      <c r="A28" s="25" t="s">
        <v>30</v>
      </c>
      <c r="B28" s="10">
        <v>21</v>
      </c>
      <c r="C28" s="8" t="s">
        <v>108</v>
      </c>
      <c r="D28" s="22" t="s">
        <v>5</v>
      </c>
      <c r="E28" s="9">
        <v>168.4</v>
      </c>
      <c r="F28" s="7">
        <v>27</v>
      </c>
      <c r="G28" s="10">
        <f t="shared" si="0"/>
        <v>21</v>
      </c>
      <c r="H28" s="9">
        <v>168.4</v>
      </c>
      <c r="I28" s="7">
        <v>27</v>
      </c>
      <c r="J28" s="7">
        <v>1800</v>
      </c>
      <c r="K28" s="62">
        <f t="shared" si="1"/>
        <v>0.09355555555555556</v>
      </c>
      <c r="L28" s="11">
        <f t="shared" si="2"/>
        <v>6.237037037037037</v>
      </c>
      <c r="M28" s="11">
        <f t="shared" si="3"/>
        <v>6.237037037037037</v>
      </c>
      <c r="N28" s="9">
        <f t="shared" si="4"/>
        <v>20.45479452054795</v>
      </c>
      <c r="O28" s="9">
        <f t="shared" si="5"/>
        <v>20.45479452054795</v>
      </c>
      <c r="P28" s="9">
        <f t="shared" si="6"/>
        <v>2048.866666666667</v>
      </c>
      <c r="Q28" s="50">
        <f t="shared" si="7"/>
        <v>1.1382592592592593</v>
      </c>
      <c r="R28" s="61">
        <v>0</v>
      </c>
      <c r="S28" s="61">
        <v>0</v>
      </c>
      <c r="T28" s="61"/>
      <c r="U28" s="36" t="s">
        <v>142</v>
      </c>
      <c r="V28" s="58">
        <v>62</v>
      </c>
    </row>
    <row r="29" spans="1:22" ht="13.5">
      <c r="A29" s="25"/>
      <c r="B29" s="10">
        <v>22</v>
      </c>
      <c r="C29" s="8" t="s">
        <v>123</v>
      </c>
      <c r="D29" s="22" t="s">
        <v>183</v>
      </c>
      <c r="E29" s="9">
        <v>158.3</v>
      </c>
      <c r="F29" s="7">
        <v>18</v>
      </c>
      <c r="G29" s="10">
        <f t="shared" si="0"/>
        <v>22</v>
      </c>
      <c r="H29" s="9">
        <v>158.3</v>
      </c>
      <c r="I29" s="7">
        <v>18</v>
      </c>
      <c r="J29" s="7">
        <v>1800</v>
      </c>
      <c r="K29" s="62">
        <f t="shared" si="1"/>
        <v>0.08794444444444445</v>
      </c>
      <c r="L29" s="11">
        <f t="shared" si="2"/>
        <v>8.794444444444444</v>
      </c>
      <c r="M29" s="11">
        <f t="shared" si="3"/>
        <v>8.794444444444444</v>
      </c>
      <c r="N29" s="9">
        <f t="shared" si="4"/>
        <v>10.354794520547955</v>
      </c>
      <c r="O29" s="9">
        <f t="shared" si="5"/>
        <v>10.354794520547955</v>
      </c>
      <c r="P29" s="9">
        <f t="shared" si="6"/>
        <v>1925.9833333333336</v>
      </c>
      <c r="Q29" s="50">
        <f t="shared" si="7"/>
        <v>1.069990740740741</v>
      </c>
      <c r="R29" s="61">
        <v>19</v>
      </c>
      <c r="S29" s="61">
        <v>19</v>
      </c>
      <c r="T29" s="61">
        <v>240</v>
      </c>
      <c r="U29" s="36" t="s">
        <v>139</v>
      </c>
      <c r="V29" s="58">
        <v>69</v>
      </c>
    </row>
    <row r="30" spans="1:22" ht="13.5">
      <c r="A30" s="25"/>
      <c r="B30" s="10">
        <v>23</v>
      </c>
      <c r="C30" s="8" t="s">
        <v>27</v>
      </c>
      <c r="D30" s="22" t="s">
        <v>189</v>
      </c>
      <c r="E30" s="9">
        <v>152.4</v>
      </c>
      <c r="F30" s="7">
        <v>19</v>
      </c>
      <c r="G30" s="10">
        <f t="shared" si="0"/>
        <v>23</v>
      </c>
      <c r="H30" s="9">
        <v>152.4</v>
      </c>
      <c r="I30" s="7">
        <v>19</v>
      </c>
      <c r="J30" s="7">
        <v>900</v>
      </c>
      <c r="K30" s="62">
        <f t="shared" si="1"/>
        <v>0.16933333333333334</v>
      </c>
      <c r="L30" s="11">
        <f t="shared" si="2"/>
        <v>8.021052631578948</v>
      </c>
      <c r="M30" s="11">
        <f t="shared" si="3"/>
        <v>8.021052631578948</v>
      </c>
      <c r="N30" s="9">
        <f t="shared" si="4"/>
        <v>78.42739726027398</v>
      </c>
      <c r="O30" s="9">
        <f t="shared" si="5"/>
        <v>78.42739726027398</v>
      </c>
      <c r="P30" s="9">
        <f t="shared" si="6"/>
        <v>1854.2000000000003</v>
      </c>
      <c r="Q30" s="50">
        <f t="shared" si="7"/>
        <v>2.0602222222222224</v>
      </c>
      <c r="R30" s="61">
        <v>0</v>
      </c>
      <c r="S30" s="61">
        <v>0</v>
      </c>
      <c r="T30" s="61"/>
      <c r="U30" s="36" t="s">
        <v>168</v>
      </c>
      <c r="V30" s="58">
        <v>64</v>
      </c>
    </row>
    <row r="31" spans="1:22" ht="13.5">
      <c r="A31" s="25"/>
      <c r="B31" s="10">
        <v>24</v>
      </c>
      <c r="C31" s="8" t="s">
        <v>75</v>
      </c>
      <c r="D31" s="22" t="s">
        <v>48</v>
      </c>
      <c r="E31" s="9">
        <v>135</v>
      </c>
      <c r="F31" s="7">
        <v>25</v>
      </c>
      <c r="G31" s="10">
        <f t="shared" si="0"/>
        <v>24</v>
      </c>
      <c r="H31" s="9">
        <v>135</v>
      </c>
      <c r="I31" s="7">
        <v>25</v>
      </c>
      <c r="J31" s="7">
        <v>1800</v>
      </c>
      <c r="K31" s="62">
        <f t="shared" si="1"/>
        <v>0.075</v>
      </c>
      <c r="L31" s="11">
        <f t="shared" si="2"/>
        <v>5.4</v>
      </c>
      <c r="M31" s="11">
        <f t="shared" si="3"/>
        <v>5.4</v>
      </c>
      <c r="N31" s="9">
        <f t="shared" si="4"/>
        <v>-12.945205479452056</v>
      </c>
      <c r="O31" s="9">
        <f t="shared" si="5"/>
        <v>-12.945205479452056</v>
      </c>
      <c r="P31" s="9">
        <f t="shared" si="6"/>
        <v>1642.5</v>
      </c>
      <c r="Q31" s="50">
        <f t="shared" si="7"/>
        <v>0.9125</v>
      </c>
      <c r="R31" s="61">
        <v>0</v>
      </c>
      <c r="S31" s="61">
        <v>0</v>
      </c>
      <c r="T31" s="61"/>
      <c r="U31" s="36" t="s">
        <v>105</v>
      </c>
      <c r="V31" s="58">
        <v>53</v>
      </c>
    </row>
    <row r="32" spans="1:22" ht="13.5">
      <c r="A32" s="25"/>
      <c r="B32" s="10">
        <v>25</v>
      </c>
      <c r="C32" s="8" t="s">
        <v>112</v>
      </c>
      <c r="D32" s="22" t="s">
        <v>6</v>
      </c>
      <c r="E32" s="9">
        <v>132.9</v>
      </c>
      <c r="F32" s="7">
        <v>28</v>
      </c>
      <c r="G32" s="10">
        <f t="shared" si="0"/>
        <v>25</v>
      </c>
      <c r="H32" s="9">
        <v>132.9</v>
      </c>
      <c r="I32" s="7">
        <v>28</v>
      </c>
      <c r="J32" s="7">
        <v>1200</v>
      </c>
      <c r="K32" s="62">
        <f t="shared" si="1"/>
        <v>0.11075</v>
      </c>
      <c r="L32" s="11">
        <f t="shared" si="2"/>
        <v>4.746428571428572</v>
      </c>
      <c r="M32" s="11">
        <f t="shared" si="3"/>
        <v>4.746428571428572</v>
      </c>
      <c r="N32" s="9">
        <f t="shared" si="4"/>
        <v>34.26986301369864</v>
      </c>
      <c r="O32" s="9">
        <f t="shared" si="5"/>
        <v>34.26986301369864</v>
      </c>
      <c r="P32" s="9">
        <f t="shared" si="6"/>
        <v>1616.95</v>
      </c>
      <c r="Q32" s="50">
        <f t="shared" si="7"/>
        <v>1.3474583333333334</v>
      </c>
      <c r="R32" s="61">
        <v>0</v>
      </c>
      <c r="S32" s="61">
        <v>0</v>
      </c>
      <c r="T32" s="61"/>
      <c r="U32" s="36" t="s">
        <v>152</v>
      </c>
      <c r="V32" s="58">
        <v>62</v>
      </c>
    </row>
    <row r="33" spans="1:22" ht="13.5">
      <c r="A33" s="25"/>
      <c r="B33" s="10">
        <v>26</v>
      </c>
      <c r="C33" s="8" t="s">
        <v>124</v>
      </c>
      <c r="D33" s="22" t="s">
        <v>176</v>
      </c>
      <c r="E33" s="9">
        <v>128</v>
      </c>
      <c r="F33" s="7">
        <v>13</v>
      </c>
      <c r="G33" s="10">
        <f t="shared" si="0"/>
        <v>26</v>
      </c>
      <c r="H33" s="9">
        <v>128</v>
      </c>
      <c r="I33" s="7">
        <v>13</v>
      </c>
      <c r="J33" s="7">
        <v>1800</v>
      </c>
      <c r="K33" s="62">
        <f t="shared" si="1"/>
        <v>0.07111111111111111</v>
      </c>
      <c r="L33" s="11">
        <f t="shared" si="2"/>
        <v>9.846153846153847</v>
      </c>
      <c r="M33" s="11">
        <f t="shared" si="3"/>
        <v>9.846153846153847</v>
      </c>
      <c r="N33" s="9">
        <f t="shared" si="4"/>
        <v>-19.945205479452056</v>
      </c>
      <c r="O33" s="9">
        <f t="shared" si="5"/>
        <v>-19.945205479452056</v>
      </c>
      <c r="P33" s="9">
        <f t="shared" si="6"/>
        <v>1557.3333333333335</v>
      </c>
      <c r="Q33" s="50">
        <f t="shared" si="7"/>
        <v>0.8651851851851853</v>
      </c>
      <c r="R33" s="61">
        <v>0</v>
      </c>
      <c r="S33" s="61">
        <v>0</v>
      </c>
      <c r="T33" s="61"/>
      <c r="U33" s="36" t="s">
        <v>137</v>
      </c>
      <c r="V33" s="58">
        <v>63</v>
      </c>
    </row>
    <row r="34" spans="1:22" ht="13.5">
      <c r="A34" s="25"/>
      <c r="B34" s="10">
        <v>27</v>
      </c>
      <c r="C34" s="8" t="s">
        <v>125</v>
      </c>
      <c r="D34" s="22" t="s">
        <v>114</v>
      </c>
      <c r="E34" s="9">
        <v>110</v>
      </c>
      <c r="F34" s="7">
        <v>13</v>
      </c>
      <c r="G34" s="10">
        <f t="shared" si="0"/>
        <v>27</v>
      </c>
      <c r="H34" s="9">
        <v>110</v>
      </c>
      <c r="I34" s="7">
        <v>13</v>
      </c>
      <c r="J34" s="7">
        <v>3600</v>
      </c>
      <c r="K34" s="62">
        <f t="shared" si="1"/>
        <v>0.030555555555555555</v>
      </c>
      <c r="L34" s="11">
        <f t="shared" si="2"/>
        <v>8.461538461538462</v>
      </c>
      <c r="M34" s="11">
        <f t="shared" si="3"/>
        <v>8.461538461538462</v>
      </c>
      <c r="N34" s="9">
        <f t="shared" si="4"/>
        <v>-185.8904109589041</v>
      </c>
      <c r="O34" s="9">
        <f t="shared" si="5"/>
        <v>-185.8904109589041</v>
      </c>
      <c r="P34" s="9">
        <f t="shared" si="6"/>
        <v>1338.3333333333335</v>
      </c>
      <c r="Q34" s="50">
        <f t="shared" si="7"/>
        <v>0.3717592592592593</v>
      </c>
      <c r="R34" s="61">
        <v>0</v>
      </c>
      <c r="S34" s="61">
        <v>0</v>
      </c>
      <c r="T34" s="61"/>
      <c r="U34" s="36" t="s">
        <v>141</v>
      </c>
      <c r="V34" s="58">
        <v>39</v>
      </c>
    </row>
    <row r="35" spans="1:22" ht="13.5">
      <c r="A35" s="25"/>
      <c r="B35" s="10">
        <v>28</v>
      </c>
      <c r="C35" s="8" t="s">
        <v>29</v>
      </c>
      <c r="D35" s="22" t="s">
        <v>6</v>
      </c>
      <c r="E35" s="9">
        <v>107.4</v>
      </c>
      <c r="F35" s="7">
        <v>18</v>
      </c>
      <c r="G35" s="10">
        <f t="shared" si="0"/>
        <v>28</v>
      </c>
      <c r="H35" s="9">
        <v>107.4</v>
      </c>
      <c r="I35" s="7">
        <v>18</v>
      </c>
      <c r="J35" s="7">
        <v>800</v>
      </c>
      <c r="K35" s="62">
        <f t="shared" si="1"/>
        <v>0.13425</v>
      </c>
      <c r="L35" s="11">
        <f t="shared" si="2"/>
        <v>5.966666666666667</v>
      </c>
      <c r="M35" s="11">
        <f t="shared" si="3"/>
        <v>5.966666666666667</v>
      </c>
      <c r="N35" s="9">
        <f t="shared" si="4"/>
        <v>41.646575342465766</v>
      </c>
      <c r="O35" s="9">
        <f t="shared" si="5"/>
        <v>41.646575342465766</v>
      </c>
      <c r="P35" s="9">
        <f t="shared" si="6"/>
        <v>1306.7</v>
      </c>
      <c r="Q35" s="50">
        <f t="shared" si="7"/>
        <v>1.633375</v>
      </c>
      <c r="R35" s="61">
        <v>27</v>
      </c>
      <c r="S35" s="61">
        <v>27</v>
      </c>
      <c r="T35" s="61">
        <v>150</v>
      </c>
      <c r="U35" s="36" t="s">
        <v>151</v>
      </c>
      <c r="V35" s="58">
        <v>69</v>
      </c>
    </row>
    <row r="36" spans="1:22" ht="13.5">
      <c r="A36" s="25"/>
      <c r="B36" s="10">
        <v>29</v>
      </c>
      <c r="C36" s="8" t="s">
        <v>113</v>
      </c>
      <c r="D36" s="22" t="s">
        <v>114</v>
      </c>
      <c r="E36" s="9">
        <v>100</v>
      </c>
      <c r="F36" s="7">
        <v>14</v>
      </c>
      <c r="G36" s="10">
        <f t="shared" si="0"/>
        <v>29</v>
      </c>
      <c r="H36" s="9">
        <v>100</v>
      </c>
      <c r="I36" s="7">
        <v>14</v>
      </c>
      <c r="J36" s="7">
        <v>1000</v>
      </c>
      <c r="K36" s="62">
        <f t="shared" si="1"/>
        <v>0.1</v>
      </c>
      <c r="L36" s="11">
        <f t="shared" si="2"/>
        <v>7.142857142857143</v>
      </c>
      <c r="M36" s="11">
        <f t="shared" si="3"/>
        <v>7.142857142857143</v>
      </c>
      <c r="N36" s="9">
        <f t="shared" si="4"/>
        <v>17.808219178082197</v>
      </c>
      <c r="O36" s="9">
        <f t="shared" si="5"/>
        <v>17.808219178082197</v>
      </c>
      <c r="P36" s="9">
        <f t="shared" si="6"/>
        <v>1216.6666666666667</v>
      </c>
      <c r="Q36" s="50">
        <f t="shared" si="7"/>
        <v>1.2166666666666668</v>
      </c>
      <c r="R36" s="61">
        <v>0</v>
      </c>
      <c r="S36" s="61">
        <v>0</v>
      </c>
      <c r="T36" s="61"/>
      <c r="U36" s="36" t="s">
        <v>144</v>
      </c>
      <c r="V36" s="58">
        <v>48</v>
      </c>
    </row>
    <row r="37" spans="1:22" ht="13.5">
      <c r="A37" s="25"/>
      <c r="B37" s="10">
        <v>30</v>
      </c>
      <c r="C37" s="8" t="s">
        <v>13</v>
      </c>
      <c r="D37" s="22" t="s">
        <v>6</v>
      </c>
      <c r="E37" s="9">
        <v>99.5</v>
      </c>
      <c r="F37" s="7">
        <v>14</v>
      </c>
      <c r="G37" s="10">
        <f t="shared" si="0"/>
        <v>30</v>
      </c>
      <c r="H37" s="9">
        <v>99.5</v>
      </c>
      <c r="I37" s="7">
        <v>14</v>
      </c>
      <c r="J37" s="7">
        <v>1500</v>
      </c>
      <c r="K37" s="62">
        <f t="shared" si="1"/>
        <v>0.06633333333333333</v>
      </c>
      <c r="L37" s="11">
        <f t="shared" si="2"/>
        <v>7.107142857142857</v>
      </c>
      <c r="M37" s="11">
        <f t="shared" si="3"/>
        <v>7.107142857142857</v>
      </c>
      <c r="N37" s="9">
        <f t="shared" si="4"/>
        <v>-23.787671232876733</v>
      </c>
      <c r="O37" s="9">
        <f t="shared" si="5"/>
        <v>-23.787671232876704</v>
      </c>
      <c r="P37" s="9">
        <f t="shared" si="6"/>
        <v>1210.5833333333335</v>
      </c>
      <c r="Q37" s="50">
        <f t="shared" si="7"/>
        <v>0.8070555555555556</v>
      </c>
      <c r="R37" s="61">
        <v>16</v>
      </c>
      <c r="S37" s="61">
        <v>16</v>
      </c>
      <c r="T37" s="61">
        <v>1800</v>
      </c>
      <c r="U37" s="36" t="s">
        <v>145</v>
      </c>
      <c r="V37" s="58">
        <v>65</v>
      </c>
    </row>
    <row r="38" spans="1:22" ht="13.5">
      <c r="A38" s="25"/>
      <c r="B38" s="10">
        <v>31</v>
      </c>
      <c r="C38" s="8" t="s">
        <v>78</v>
      </c>
      <c r="D38" s="22" t="s">
        <v>6</v>
      </c>
      <c r="E38" s="9">
        <v>99</v>
      </c>
      <c r="F38" s="7">
        <v>8</v>
      </c>
      <c r="G38" s="10">
        <f t="shared" si="0"/>
        <v>31</v>
      </c>
      <c r="H38" s="9">
        <v>99</v>
      </c>
      <c r="I38" s="7">
        <v>8</v>
      </c>
      <c r="J38" s="7">
        <v>1200</v>
      </c>
      <c r="K38" s="62">
        <f t="shared" si="1"/>
        <v>0.0825</v>
      </c>
      <c r="L38" s="11">
        <f t="shared" si="2"/>
        <v>12.375</v>
      </c>
      <c r="M38" s="11">
        <f t="shared" si="3"/>
        <v>12.375</v>
      </c>
      <c r="N38" s="9">
        <f t="shared" si="4"/>
        <v>0.36986301369863384</v>
      </c>
      <c r="O38" s="9">
        <f t="shared" si="5"/>
        <v>0.36986301369863384</v>
      </c>
      <c r="P38" s="9">
        <f t="shared" si="6"/>
        <v>1204.5</v>
      </c>
      <c r="Q38" s="50">
        <f t="shared" si="7"/>
        <v>1.00375</v>
      </c>
      <c r="R38" s="61">
        <v>11</v>
      </c>
      <c r="S38" s="61">
        <v>11</v>
      </c>
      <c r="T38" s="61">
        <v>120</v>
      </c>
      <c r="U38" s="36" t="s">
        <v>149</v>
      </c>
      <c r="V38" s="58">
        <v>60</v>
      </c>
    </row>
    <row r="39" spans="1:22" ht="13.5">
      <c r="A39" s="25"/>
      <c r="B39" s="10">
        <v>32</v>
      </c>
      <c r="C39" s="8" t="s">
        <v>16</v>
      </c>
      <c r="D39" s="22" t="s">
        <v>6</v>
      </c>
      <c r="E39" s="9">
        <v>91.5</v>
      </c>
      <c r="F39" s="7">
        <v>9</v>
      </c>
      <c r="G39" s="10">
        <f t="shared" si="0"/>
        <v>32</v>
      </c>
      <c r="H39" s="9">
        <v>91.5</v>
      </c>
      <c r="I39" s="7">
        <v>9</v>
      </c>
      <c r="J39" s="7">
        <v>1000</v>
      </c>
      <c r="K39" s="62">
        <f t="shared" si="1"/>
        <v>0.0915</v>
      </c>
      <c r="L39" s="11">
        <f t="shared" si="2"/>
        <v>10.166666666666666</v>
      </c>
      <c r="M39" s="11">
        <f t="shared" si="3"/>
        <v>10.166666666666666</v>
      </c>
      <c r="N39" s="9">
        <f t="shared" si="4"/>
        <v>9.308219178082197</v>
      </c>
      <c r="O39" s="9">
        <f t="shared" si="5"/>
        <v>9.308219178082197</v>
      </c>
      <c r="P39" s="9">
        <f t="shared" si="6"/>
        <v>1113.25</v>
      </c>
      <c r="Q39" s="50">
        <f t="shared" si="7"/>
        <v>1.11325</v>
      </c>
      <c r="R39" s="61">
        <v>0</v>
      </c>
      <c r="S39" s="61">
        <v>0</v>
      </c>
      <c r="T39" s="61"/>
      <c r="U39" s="36" t="s">
        <v>162</v>
      </c>
      <c r="V39" s="58">
        <v>63</v>
      </c>
    </row>
    <row r="40" spans="1:22" ht="13.5">
      <c r="A40" s="25"/>
      <c r="B40" s="10">
        <v>33</v>
      </c>
      <c r="C40" s="8" t="s">
        <v>115</v>
      </c>
      <c r="D40" s="22" t="s">
        <v>98</v>
      </c>
      <c r="E40" s="9">
        <v>88.9</v>
      </c>
      <c r="F40" s="7">
        <v>17</v>
      </c>
      <c r="G40" s="10">
        <f aca="true" t="shared" si="8" ref="G40:G71">RANK(H40,H$8:H$116)</f>
        <v>33</v>
      </c>
      <c r="H40" s="9">
        <v>88.9</v>
      </c>
      <c r="I40" s="7">
        <v>17</v>
      </c>
      <c r="J40" s="7">
        <v>900</v>
      </c>
      <c r="K40" s="62">
        <f aca="true" t="shared" si="9" ref="K40:K71">H40/J40</f>
        <v>0.09877777777777778</v>
      </c>
      <c r="L40" s="11">
        <f aca="true" t="shared" si="10" ref="L40:L72">IF((E40=0),0,E40/F40)</f>
        <v>5.229411764705882</v>
      </c>
      <c r="M40" s="11">
        <f aca="true" t="shared" si="11" ref="M40:M72">IF((H40=0),0,H40/I40)</f>
        <v>5.229411764705882</v>
      </c>
      <c r="N40" s="9">
        <f aca="true" t="shared" si="12" ref="N40:N72">E40-J40/365*$B$5</f>
        <v>14.927397260273978</v>
      </c>
      <c r="O40" s="9">
        <f aca="true" t="shared" si="13" ref="O40:O72">H40-J40*$D$4</f>
        <v>14.927397260273978</v>
      </c>
      <c r="P40" s="9">
        <f aca="true" t="shared" si="14" ref="P40:P72">H40/$D$4</f>
        <v>1081.6166666666668</v>
      </c>
      <c r="Q40" s="50">
        <f aca="true" t="shared" si="15" ref="Q40:Q71">P40/J40</f>
        <v>1.2017962962962965</v>
      </c>
      <c r="R40" s="61">
        <v>15</v>
      </c>
      <c r="S40" s="61">
        <v>15</v>
      </c>
      <c r="T40" s="61">
        <v>180</v>
      </c>
      <c r="U40" s="36" t="s">
        <v>140</v>
      </c>
      <c r="V40" s="58">
        <v>61</v>
      </c>
    </row>
    <row r="41" spans="1:22" ht="13.5">
      <c r="A41" s="25"/>
      <c r="B41" s="10">
        <v>34</v>
      </c>
      <c r="C41" s="8" t="s">
        <v>19</v>
      </c>
      <c r="D41" s="22" t="s">
        <v>6</v>
      </c>
      <c r="E41" s="9">
        <v>86.8</v>
      </c>
      <c r="F41" s="7">
        <v>6</v>
      </c>
      <c r="G41" s="10">
        <f t="shared" si="8"/>
        <v>34</v>
      </c>
      <c r="H41" s="9">
        <v>86.8</v>
      </c>
      <c r="I41" s="7">
        <v>6</v>
      </c>
      <c r="J41" s="7">
        <v>900</v>
      </c>
      <c r="K41" s="62">
        <f t="shared" si="9"/>
        <v>0.09644444444444444</v>
      </c>
      <c r="L41" s="11">
        <f t="shared" si="10"/>
        <v>14.466666666666667</v>
      </c>
      <c r="M41" s="11">
        <f t="shared" si="11"/>
        <v>14.466666666666667</v>
      </c>
      <c r="N41" s="9">
        <f t="shared" si="12"/>
        <v>12.827397260273969</v>
      </c>
      <c r="O41" s="9">
        <f t="shared" si="13"/>
        <v>12.827397260273969</v>
      </c>
      <c r="P41" s="9">
        <f t="shared" si="14"/>
        <v>1056.0666666666666</v>
      </c>
      <c r="Q41" s="50">
        <f t="shared" si="15"/>
        <v>1.1734074074074072</v>
      </c>
      <c r="R41" s="61">
        <v>0</v>
      </c>
      <c r="S41" s="61">
        <v>0</v>
      </c>
      <c r="T41" s="61"/>
      <c r="U41" s="36" t="s">
        <v>155</v>
      </c>
      <c r="V41" s="58">
        <v>61</v>
      </c>
    </row>
    <row r="42" spans="1:22" ht="13.5">
      <c r="A42" s="25"/>
      <c r="B42" s="10">
        <v>35</v>
      </c>
      <c r="C42" s="8" t="s">
        <v>116</v>
      </c>
      <c r="D42" s="22" t="s">
        <v>6</v>
      </c>
      <c r="E42" s="9">
        <v>83.1</v>
      </c>
      <c r="F42" s="7">
        <v>11</v>
      </c>
      <c r="G42" s="10">
        <f t="shared" si="8"/>
        <v>35</v>
      </c>
      <c r="H42" s="9">
        <v>83.1</v>
      </c>
      <c r="I42" s="7">
        <v>11</v>
      </c>
      <c r="J42" s="7">
        <v>1500</v>
      </c>
      <c r="K42" s="62">
        <f t="shared" si="9"/>
        <v>0.0554</v>
      </c>
      <c r="L42" s="11">
        <f t="shared" si="10"/>
        <v>7.554545454545454</v>
      </c>
      <c r="M42" s="11">
        <f t="shared" si="11"/>
        <v>7.554545454545454</v>
      </c>
      <c r="N42" s="9">
        <f t="shared" si="12"/>
        <v>-40.18767123287674</v>
      </c>
      <c r="O42" s="9">
        <f t="shared" si="13"/>
        <v>-40.18767123287671</v>
      </c>
      <c r="P42" s="9">
        <f t="shared" si="14"/>
        <v>1011.05</v>
      </c>
      <c r="Q42" s="50">
        <f t="shared" si="15"/>
        <v>0.6740333333333333</v>
      </c>
      <c r="R42" s="61">
        <v>9</v>
      </c>
      <c r="S42" s="61">
        <v>9</v>
      </c>
      <c r="T42" s="61"/>
      <c r="U42" s="36" t="s">
        <v>135</v>
      </c>
      <c r="V42" s="58">
        <v>56</v>
      </c>
    </row>
    <row r="43" spans="1:22" ht="13.5">
      <c r="A43" s="25"/>
      <c r="B43" s="10">
        <v>36</v>
      </c>
      <c r="C43" s="8" t="s">
        <v>74</v>
      </c>
      <c r="D43" s="22" t="s">
        <v>207</v>
      </c>
      <c r="E43" s="9">
        <v>79</v>
      </c>
      <c r="F43" s="7">
        <v>14</v>
      </c>
      <c r="G43" s="10">
        <f t="shared" si="8"/>
        <v>36</v>
      </c>
      <c r="H43" s="9">
        <v>79</v>
      </c>
      <c r="I43" s="7">
        <v>14</v>
      </c>
      <c r="J43" s="7">
        <v>600</v>
      </c>
      <c r="K43" s="62">
        <f t="shared" si="9"/>
        <v>0.13166666666666665</v>
      </c>
      <c r="L43" s="11">
        <f t="shared" si="10"/>
        <v>5.642857142857143</v>
      </c>
      <c r="M43" s="11">
        <f t="shared" si="11"/>
        <v>5.642857142857143</v>
      </c>
      <c r="N43" s="9">
        <f t="shared" si="12"/>
        <v>29.684931506849317</v>
      </c>
      <c r="O43" s="9">
        <f t="shared" si="13"/>
        <v>29.684931506849317</v>
      </c>
      <c r="P43" s="9">
        <f t="shared" si="14"/>
        <v>961.1666666666667</v>
      </c>
      <c r="Q43" s="50">
        <f t="shared" si="15"/>
        <v>1.6019444444444446</v>
      </c>
      <c r="R43" s="101">
        <v>0</v>
      </c>
      <c r="S43" s="61">
        <v>0</v>
      </c>
      <c r="T43" s="61"/>
      <c r="U43" s="36" t="s">
        <v>163</v>
      </c>
      <c r="V43" s="58">
        <v>53</v>
      </c>
    </row>
    <row r="44" spans="1:22" ht="13.5">
      <c r="A44" s="25"/>
      <c r="B44" s="10">
        <v>37</v>
      </c>
      <c r="C44" s="8" t="s">
        <v>187</v>
      </c>
      <c r="D44" s="22" t="s">
        <v>208</v>
      </c>
      <c r="E44" s="9">
        <v>64.7</v>
      </c>
      <c r="F44" s="7">
        <v>7</v>
      </c>
      <c r="G44" s="10">
        <f t="shared" si="8"/>
        <v>37</v>
      </c>
      <c r="H44" s="9">
        <v>64.7</v>
      </c>
      <c r="I44" s="7">
        <v>7</v>
      </c>
      <c r="J44" s="7">
        <v>610</v>
      </c>
      <c r="K44" s="62">
        <f t="shared" si="9"/>
        <v>0.1060655737704918</v>
      </c>
      <c r="L44" s="11">
        <f t="shared" si="10"/>
        <v>9.242857142857144</v>
      </c>
      <c r="M44" s="11">
        <f t="shared" si="11"/>
        <v>9.242857142857144</v>
      </c>
      <c r="N44" s="9">
        <f t="shared" si="12"/>
        <v>14.563013698630137</v>
      </c>
      <c r="O44" s="9">
        <f t="shared" si="13"/>
        <v>14.563013698630144</v>
      </c>
      <c r="P44" s="9">
        <f t="shared" si="14"/>
        <v>787.1833333333334</v>
      </c>
      <c r="Q44" s="50">
        <f t="shared" si="15"/>
        <v>1.290464480874317</v>
      </c>
      <c r="R44" s="61">
        <v>0</v>
      </c>
      <c r="S44" s="61">
        <v>0</v>
      </c>
      <c r="T44" s="61"/>
      <c r="U44" s="36" t="s">
        <v>194</v>
      </c>
      <c r="V44" s="58">
        <v>65</v>
      </c>
    </row>
    <row r="45" spans="1:22" ht="13.5">
      <c r="A45" s="25"/>
      <c r="B45" s="10">
        <v>38</v>
      </c>
      <c r="C45" s="8" t="s">
        <v>91</v>
      </c>
      <c r="D45" s="22" t="s">
        <v>6</v>
      </c>
      <c r="E45" s="9">
        <v>63</v>
      </c>
      <c r="F45" s="7">
        <v>6</v>
      </c>
      <c r="G45" s="10">
        <f t="shared" si="8"/>
        <v>38</v>
      </c>
      <c r="H45" s="9">
        <v>63</v>
      </c>
      <c r="I45" s="7">
        <v>6</v>
      </c>
      <c r="J45" s="7">
        <v>1000</v>
      </c>
      <c r="K45" s="62">
        <f t="shared" si="9"/>
        <v>0.063</v>
      </c>
      <c r="L45" s="11">
        <f t="shared" si="10"/>
        <v>10.5</v>
      </c>
      <c r="M45" s="11">
        <f t="shared" si="11"/>
        <v>10.5</v>
      </c>
      <c r="N45" s="9">
        <f t="shared" si="12"/>
        <v>-19.191780821917803</v>
      </c>
      <c r="O45" s="9">
        <f t="shared" si="13"/>
        <v>-19.191780821917803</v>
      </c>
      <c r="P45" s="9">
        <f t="shared" si="14"/>
        <v>766.5</v>
      </c>
      <c r="Q45" s="50">
        <f t="shared" si="15"/>
        <v>0.7665</v>
      </c>
      <c r="R45" s="61">
        <v>0</v>
      </c>
      <c r="S45" s="61">
        <v>0</v>
      </c>
      <c r="T45" s="61"/>
      <c r="U45" s="36" t="s">
        <v>147</v>
      </c>
      <c r="V45" s="58">
        <v>42</v>
      </c>
    </row>
    <row r="46" spans="1:22" ht="13.5">
      <c r="A46" s="25"/>
      <c r="B46" s="10">
        <v>39</v>
      </c>
      <c r="C46" s="8" t="s">
        <v>24</v>
      </c>
      <c r="D46" s="22" t="s">
        <v>6</v>
      </c>
      <c r="E46" s="9">
        <v>61.7</v>
      </c>
      <c r="F46" s="7">
        <v>18</v>
      </c>
      <c r="G46" s="10">
        <f t="shared" si="8"/>
        <v>39</v>
      </c>
      <c r="H46" s="9">
        <v>61.7</v>
      </c>
      <c r="I46" s="7">
        <v>18</v>
      </c>
      <c r="J46" s="7">
        <v>1000</v>
      </c>
      <c r="K46" s="62">
        <f t="shared" si="9"/>
        <v>0.061700000000000005</v>
      </c>
      <c r="L46" s="11">
        <f t="shared" si="10"/>
        <v>3.427777777777778</v>
      </c>
      <c r="M46" s="11">
        <f t="shared" si="11"/>
        <v>3.427777777777778</v>
      </c>
      <c r="N46" s="9">
        <f t="shared" si="12"/>
        <v>-20.4917808219178</v>
      </c>
      <c r="O46" s="9">
        <f t="shared" si="13"/>
        <v>-20.4917808219178</v>
      </c>
      <c r="P46" s="9">
        <f t="shared" si="14"/>
        <v>750.6833333333334</v>
      </c>
      <c r="Q46" s="50">
        <f t="shared" si="15"/>
        <v>0.7506833333333334</v>
      </c>
      <c r="R46" s="61">
        <v>0</v>
      </c>
      <c r="S46" s="61">
        <v>0</v>
      </c>
      <c r="T46" s="61"/>
      <c r="U46" s="36" t="s">
        <v>167</v>
      </c>
      <c r="V46" s="58">
        <v>64</v>
      </c>
    </row>
    <row r="47" spans="1:22" ht="13.5">
      <c r="A47" s="25"/>
      <c r="B47" s="10">
        <v>39</v>
      </c>
      <c r="C47" s="8" t="s">
        <v>97</v>
      </c>
      <c r="D47" s="22" t="s">
        <v>95</v>
      </c>
      <c r="E47" s="9">
        <v>61.7</v>
      </c>
      <c r="F47" s="7">
        <v>10</v>
      </c>
      <c r="G47" s="10">
        <f t="shared" si="8"/>
        <v>39</v>
      </c>
      <c r="H47" s="9">
        <v>61.7</v>
      </c>
      <c r="I47" s="7">
        <v>10</v>
      </c>
      <c r="J47" s="7">
        <v>1200</v>
      </c>
      <c r="K47" s="62">
        <f t="shared" si="9"/>
        <v>0.051416666666666666</v>
      </c>
      <c r="L47" s="11">
        <f t="shared" si="10"/>
        <v>6.17</v>
      </c>
      <c r="M47" s="11">
        <f t="shared" si="11"/>
        <v>6.17</v>
      </c>
      <c r="N47" s="9">
        <f t="shared" si="12"/>
        <v>-36.93013698630136</v>
      </c>
      <c r="O47" s="9">
        <f t="shared" si="13"/>
        <v>-36.93013698630136</v>
      </c>
      <c r="P47" s="9">
        <f t="shared" si="14"/>
        <v>750.6833333333334</v>
      </c>
      <c r="Q47" s="50">
        <f t="shared" si="15"/>
        <v>0.6255694444444445</v>
      </c>
      <c r="R47" s="61">
        <v>0</v>
      </c>
      <c r="S47" s="61">
        <v>0</v>
      </c>
      <c r="T47" s="61">
        <v>240</v>
      </c>
      <c r="U47" s="36" t="s">
        <v>154</v>
      </c>
      <c r="V47" s="58">
        <v>60</v>
      </c>
    </row>
    <row r="48" spans="1:22" ht="13.5">
      <c r="A48" s="25"/>
      <c r="B48" s="10">
        <v>41</v>
      </c>
      <c r="C48" s="8" t="s">
        <v>21</v>
      </c>
      <c r="D48" s="22" t="s">
        <v>6</v>
      </c>
      <c r="E48" s="9">
        <v>60.1</v>
      </c>
      <c r="F48" s="7">
        <v>10</v>
      </c>
      <c r="G48" s="10">
        <f t="shared" si="8"/>
        <v>41</v>
      </c>
      <c r="H48" s="9">
        <v>60.1</v>
      </c>
      <c r="I48" s="7">
        <v>10</v>
      </c>
      <c r="J48" s="7">
        <v>2000</v>
      </c>
      <c r="K48" s="62">
        <f t="shared" si="9"/>
        <v>0.03005</v>
      </c>
      <c r="L48" s="11">
        <f t="shared" si="10"/>
        <v>6.01</v>
      </c>
      <c r="M48" s="11">
        <f t="shared" si="11"/>
        <v>6.01</v>
      </c>
      <c r="N48" s="9">
        <f t="shared" si="12"/>
        <v>-104.28356164383561</v>
      </c>
      <c r="O48" s="9">
        <f t="shared" si="13"/>
        <v>-104.28356164383561</v>
      </c>
      <c r="P48" s="9">
        <f t="shared" si="14"/>
        <v>731.2166666666667</v>
      </c>
      <c r="Q48" s="50">
        <f t="shared" si="15"/>
        <v>0.36560833333333337</v>
      </c>
      <c r="R48" s="61">
        <v>0</v>
      </c>
      <c r="S48" s="61">
        <v>0</v>
      </c>
      <c r="T48" s="61"/>
      <c r="U48" s="36" t="s">
        <v>159</v>
      </c>
      <c r="V48" s="58">
        <v>54</v>
      </c>
    </row>
    <row r="49" spans="1:22" ht="13.5">
      <c r="A49" s="25"/>
      <c r="B49" s="10">
        <v>42</v>
      </c>
      <c r="C49" s="8" t="s">
        <v>23</v>
      </c>
      <c r="D49" s="22" t="s">
        <v>6</v>
      </c>
      <c r="E49" s="9">
        <v>59</v>
      </c>
      <c r="F49" s="7">
        <v>9</v>
      </c>
      <c r="G49" s="10">
        <f t="shared" si="8"/>
        <v>42</v>
      </c>
      <c r="H49" s="9">
        <v>59</v>
      </c>
      <c r="I49" s="7">
        <v>9</v>
      </c>
      <c r="J49" s="7">
        <v>600</v>
      </c>
      <c r="K49" s="62">
        <f t="shared" si="9"/>
        <v>0.09833333333333333</v>
      </c>
      <c r="L49" s="11">
        <f t="shared" si="10"/>
        <v>6.555555555555555</v>
      </c>
      <c r="M49" s="11">
        <f t="shared" si="11"/>
        <v>6.555555555555555</v>
      </c>
      <c r="N49" s="9">
        <f t="shared" si="12"/>
        <v>9.684931506849317</v>
      </c>
      <c r="O49" s="9">
        <f t="shared" si="13"/>
        <v>9.684931506849317</v>
      </c>
      <c r="P49" s="9">
        <f t="shared" si="14"/>
        <v>717.8333333333334</v>
      </c>
      <c r="Q49" s="50">
        <f t="shared" si="15"/>
        <v>1.196388888888889</v>
      </c>
      <c r="R49" s="61">
        <v>0</v>
      </c>
      <c r="S49" s="61">
        <v>0</v>
      </c>
      <c r="T49" s="61"/>
      <c r="U49" s="36" t="s">
        <v>165</v>
      </c>
      <c r="V49" s="58">
        <v>62</v>
      </c>
    </row>
    <row r="50" spans="1:22" ht="13.5">
      <c r="A50" s="25"/>
      <c r="B50" s="10">
        <v>43</v>
      </c>
      <c r="C50" s="8" t="s">
        <v>26</v>
      </c>
      <c r="D50" s="22" t="s">
        <v>186</v>
      </c>
      <c r="E50" s="9">
        <v>58.7</v>
      </c>
      <c r="F50" s="7">
        <v>14</v>
      </c>
      <c r="G50" s="10">
        <f t="shared" si="8"/>
        <v>43</v>
      </c>
      <c r="H50" s="9">
        <v>58.7</v>
      </c>
      <c r="I50" s="7">
        <v>14</v>
      </c>
      <c r="J50" s="7">
        <v>2000</v>
      </c>
      <c r="K50" s="62">
        <f t="shared" si="9"/>
        <v>0.02935</v>
      </c>
      <c r="L50" s="11">
        <f t="shared" si="10"/>
        <v>4.192857142857143</v>
      </c>
      <c r="M50" s="11">
        <f t="shared" si="11"/>
        <v>4.192857142857143</v>
      </c>
      <c r="N50" s="9">
        <f t="shared" si="12"/>
        <v>-105.6835616438356</v>
      </c>
      <c r="O50" s="9">
        <f t="shared" si="13"/>
        <v>-105.6835616438356</v>
      </c>
      <c r="P50" s="9">
        <f t="shared" si="14"/>
        <v>714.1833333333334</v>
      </c>
      <c r="Q50" s="50">
        <f t="shared" si="15"/>
        <v>0.3570916666666667</v>
      </c>
      <c r="R50" s="61">
        <v>6</v>
      </c>
      <c r="S50" s="61">
        <v>6</v>
      </c>
      <c r="T50" s="61"/>
      <c r="U50" s="36" t="s">
        <v>156</v>
      </c>
      <c r="V50" s="58">
        <v>61</v>
      </c>
    </row>
    <row r="51" spans="1:22" ht="13.5">
      <c r="A51" s="25"/>
      <c r="B51" s="10">
        <v>44</v>
      </c>
      <c r="C51" s="8" t="s">
        <v>120</v>
      </c>
      <c r="D51" s="22" t="s">
        <v>6</v>
      </c>
      <c r="E51" s="9">
        <v>55.9</v>
      </c>
      <c r="F51" s="7">
        <v>10</v>
      </c>
      <c r="G51" s="10">
        <f t="shared" si="8"/>
        <v>44</v>
      </c>
      <c r="H51" s="9">
        <v>55.9</v>
      </c>
      <c r="I51" s="7">
        <v>10</v>
      </c>
      <c r="J51" s="7">
        <v>650</v>
      </c>
      <c r="K51" s="62">
        <f t="shared" si="9"/>
        <v>0.086</v>
      </c>
      <c r="L51" s="11">
        <f t="shared" si="10"/>
        <v>5.59</v>
      </c>
      <c r="M51" s="11">
        <f t="shared" si="11"/>
        <v>5.59</v>
      </c>
      <c r="N51" s="9">
        <f t="shared" si="12"/>
        <v>2.475342465753421</v>
      </c>
      <c r="O51" s="9">
        <f t="shared" si="13"/>
        <v>2.475342465753428</v>
      </c>
      <c r="P51" s="9">
        <f t="shared" si="14"/>
        <v>680.1166666666667</v>
      </c>
      <c r="Q51" s="50">
        <f t="shared" si="15"/>
        <v>1.0463333333333333</v>
      </c>
      <c r="R51" s="61">
        <v>0</v>
      </c>
      <c r="S51" s="61">
        <v>0</v>
      </c>
      <c r="T51" s="61"/>
      <c r="U51" s="36" t="s">
        <v>170</v>
      </c>
      <c r="V51" s="58">
        <v>69</v>
      </c>
    </row>
    <row r="52" spans="1:22" ht="13.5">
      <c r="A52" s="25"/>
      <c r="B52" s="10">
        <v>45</v>
      </c>
      <c r="C52" s="8" t="s">
        <v>15</v>
      </c>
      <c r="D52" s="22" t="s">
        <v>6</v>
      </c>
      <c r="E52" s="9">
        <v>54</v>
      </c>
      <c r="F52" s="7">
        <v>30</v>
      </c>
      <c r="G52" s="10">
        <f t="shared" si="8"/>
        <v>45</v>
      </c>
      <c r="H52" s="9">
        <v>54</v>
      </c>
      <c r="I52" s="7">
        <v>30</v>
      </c>
      <c r="J52" s="7">
        <v>720</v>
      </c>
      <c r="K52" s="62">
        <f t="shared" si="9"/>
        <v>0.075</v>
      </c>
      <c r="L52" s="11">
        <f t="shared" si="10"/>
        <v>1.8</v>
      </c>
      <c r="M52" s="11">
        <f t="shared" si="11"/>
        <v>1.8</v>
      </c>
      <c r="N52" s="9">
        <f t="shared" si="12"/>
        <v>-5.178082191780817</v>
      </c>
      <c r="O52" s="9">
        <f t="shared" si="13"/>
        <v>-5.178082191780817</v>
      </c>
      <c r="P52" s="9">
        <f t="shared" si="14"/>
        <v>657</v>
      </c>
      <c r="Q52" s="50">
        <f t="shared" si="15"/>
        <v>0.9125</v>
      </c>
      <c r="R52" s="61">
        <v>8</v>
      </c>
      <c r="S52" s="61">
        <v>8</v>
      </c>
      <c r="T52" s="61">
        <v>100</v>
      </c>
      <c r="U52" s="36" t="s">
        <v>143</v>
      </c>
      <c r="V52" s="58">
        <v>64</v>
      </c>
    </row>
    <row r="53" spans="1:22" ht="13.5">
      <c r="A53" s="25"/>
      <c r="B53" s="10">
        <v>46</v>
      </c>
      <c r="C53" s="8" t="s">
        <v>17</v>
      </c>
      <c r="D53" s="22" t="s">
        <v>11</v>
      </c>
      <c r="E53" s="9">
        <v>52.2</v>
      </c>
      <c r="F53" s="7">
        <v>7</v>
      </c>
      <c r="G53" s="10">
        <f t="shared" si="8"/>
        <v>46</v>
      </c>
      <c r="H53" s="9">
        <v>52.2</v>
      </c>
      <c r="I53" s="7">
        <v>7</v>
      </c>
      <c r="J53" s="7">
        <v>3000</v>
      </c>
      <c r="K53" s="62">
        <f t="shared" si="9"/>
        <v>0.017400000000000002</v>
      </c>
      <c r="L53" s="11">
        <f t="shared" si="10"/>
        <v>7.457142857142857</v>
      </c>
      <c r="M53" s="11">
        <f t="shared" si="11"/>
        <v>7.457142857142857</v>
      </c>
      <c r="N53" s="9">
        <f t="shared" si="12"/>
        <v>-194.37534246575348</v>
      </c>
      <c r="O53" s="9">
        <f t="shared" si="13"/>
        <v>-194.37534246575342</v>
      </c>
      <c r="P53" s="9">
        <f t="shared" si="14"/>
        <v>635.1</v>
      </c>
      <c r="Q53" s="50">
        <f t="shared" si="15"/>
        <v>0.2117</v>
      </c>
      <c r="R53" s="61">
        <v>0</v>
      </c>
      <c r="S53" s="61">
        <v>0</v>
      </c>
      <c r="T53" s="61"/>
      <c r="U53" s="36" t="s">
        <v>51</v>
      </c>
      <c r="V53" s="58">
        <v>55</v>
      </c>
    </row>
    <row r="54" spans="1:22" ht="13.5">
      <c r="A54" s="25"/>
      <c r="B54" s="10">
        <v>47</v>
      </c>
      <c r="C54" s="8" t="s">
        <v>28</v>
      </c>
      <c r="D54" s="22" t="s">
        <v>186</v>
      </c>
      <c r="E54" s="9">
        <v>44.5</v>
      </c>
      <c r="F54" s="7">
        <v>7</v>
      </c>
      <c r="G54" s="10">
        <f t="shared" si="8"/>
        <v>47</v>
      </c>
      <c r="H54" s="9">
        <v>44.5</v>
      </c>
      <c r="I54" s="7">
        <v>7</v>
      </c>
      <c r="J54" s="7">
        <v>1000</v>
      </c>
      <c r="K54" s="62">
        <f t="shared" si="9"/>
        <v>0.0445</v>
      </c>
      <c r="L54" s="11">
        <f t="shared" si="10"/>
        <v>6.357142857142857</v>
      </c>
      <c r="M54" s="11">
        <f t="shared" si="11"/>
        <v>6.357142857142857</v>
      </c>
      <c r="N54" s="9">
        <f t="shared" si="12"/>
        <v>-37.6917808219178</v>
      </c>
      <c r="O54" s="9">
        <f t="shared" si="13"/>
        <v>-37.6917808219178</v>
      </c>
      <c r="P54" s="9">
        <f t="shared" si="14"/>
        <v>541.4166666666667</v>
      </c>
      <c r="Q54" s="50">
        <f t="shared" si="15"/>
        <v>0.5414166666666668</v>
      </c>
      <c r="R54" s="61">
        <v>6</v>
      </c>
      <c r="S54" s="61">
        <v>6</v>
      </c>
      <c r="T54" s="61">
        <v>120</v>
      </c>
      <c r="U54" s="36" t="s">
        <v>146</v>
      </c>
      <c r="V54" s="58">
        <v>61</v>
      </c>
    </row>
    <row r="55" spans="1:22" ht="13.5">
      <c r="A55" s="25"/>
      <c r="B55" s="10">
        <v>48</v>
      </c>
      <c r="C55" s="8" t="s">
        <v>10</v>
      </c>
      <c r="D55" s="22" t="s">
        <v>6</v>
      </c>
      <c r="E55" s="9">
        <v>36</v>
      </c>
      <c r="F55" s="7">
        <v>3</v>
      </c>
      <c r="G55" s="10">
        <f t="shared" si="8"/>
        <v>48</v>
      </c>
      <c r="H55" s="9">
        <v>36</v>
      </c>
      <c r="I55" s="7">
        <v>3</v>
      </c>
      <c r="J55" s="7">
        <v>300</v>
      </c>
      <c r="K55" s="62">
        <f t="shared" si="9"/>
        <v>0.12</v>
      </c>
      <c r="L55" s="11">
        <f t="shared" si="10"/>
        <v>12</v>
      </c>
      <c r="M55" s="11">
        <f t="shared" si="11"/>
        <v>12</v>
      </c>
      <c r="N55" s="9">
        <f t="shared" si="12"/>
        <v>11.342465753424658</v>
      </c>
      <c r="O55" s="9">
        <f t="shared" si="13"/>
        <v>11.342465753424658</v>
      </c>
      <c r="P55" s="9">
        <f t="shared" si="14"/>
        <v>438</v>
      </c>
      <c r="Q55" s="50">
        <f t="shared" si="15"/>
        <v>1.46</v>
      </c>
      <c r="R55" s="61">
        <v>27</v>
      </c>
      <c r="S55" s="61">
        <v>27</v>
      </c>
      <c r="T55" s="61">
        <v>240</v>
      </c>
      <c r="U55" s="36" t="s">
        <v>172</v>
      </c>
      <c r="V55" s="58">
        <v>58</v>
      </c>
    </row>
    <row r="56" spans="1:22" ht="13.5">
      <c r="A56" s="25"/>
      <c r="B56" s="10">
        <v>49</v>
      </c>
      <c r="C56" s="8" t="s">
        <v>7</v>
      </c>
      <c r="D56" s="22" t="s">
        <v>188</v>
      </c>
      <c r="E56" s="9">
        <v>29.7</v>
      </c>
      <c r="F56" s="7">
        <v>7</v>
      </c>
      <c r="G56" s="10">
        <f t="shared" si="8"/>
        <v>49</v>
      </c>
      <c r="H56" s="9">
        <v>29.7</v>
      </c>
      <c r="I56" s="7">
        <v>7</v>
      </c>
      <c r="J56" s="7">
        <v>500</v>
      </c>
      <c r="K56" s="62">
        <f t="shared" si="9"/>
        <v>0.0594</v>
      </c>
      <c r="L56" s="11">
        <f t="shared" si="10"/>
        <v>4.242857142857143</v>
      </c>
      <c r="M56" s="11">
        <f t="shared" si="11"/>
        <v>4.242857142857143</v>
      </c>
      <c r="N56" s="9">
        <f t="shared" si="12"/>
        <v>-11.395890410958902</v>
      </c>
      <c r="O56" s="9">
        <f t="shared" si="13"/>
        <v>-11.395890410958902</v>
      </c>
      <c r="P56" s="9">
        <f t="shared" si="14"/>
        <v>361.35</v>
      </c>
      <c r="Q56" s="50">
        <f t="shared" si="15"/>
        <v>0.7227</v>
      </c>
      <c r="R56" s="61">
        <v>0</v>
      </c>
      <c r="S56" s="61">
        <v>0</v>
      </c>
      <c r="T56" s="61"/>
      <c r="U56" s="36" t="s">
        <v>52</v>
      </c>
      <c r="V56" s="58">
        <v>52</v>
      </c>
    </row>
    <row r="57" spans="1:22" ht="13.5">
      <c r="A57" s="25"/>
      <c r="B57" s="10">
        <v>50</v>
      </c>
      <c r="C57" s="8" t="s">
        <v>18</v>
      </c>
      <c r="D57" s="22" t="s">
        <v>6</v>
      </c>
      <c r="E57" s="9">
        <v>29.3</v>
      </c>
      <c r="F57" s="7">
        <v>4</v>
      </c>
      <c r="G57" s="10">
        <f t="shared" si="8"/>
        <v>50</v>
      </c>
      <c r="H57" s="9">
        <v>29.3</v>
      </c>
      <c r="I57" s="7">
        <v>4</v>
      </c>
      <c r="J57" s="7">
        <v>400</v>
      </c>
      <c r="K57" s="62">
        <f t="shared" si="9"/>
        <v>0.07325</v>
      </c>
      <c r="L57" s="11">
        <f t="shared" si="10"/>
        <v>7.325</v>
      </c>
      <c r="M57" s="11">
        <f t="shared" si="11"/>
        <v>7.325</v>
      </c>
      <c r="N57" s="9">
        <f t="shared" si="12"/>
        <v>-3.576712328767119</v>
      </c>
      <c r="O57" s="9">
        <f t="shared" si="13"/>
        <v>-3.576712328767119</v>
      </c>
      <c r="P57" s="9">
        <f t="shared" si="14"/>
        <v>356.48333333333335</v>
      </c>
      <c r="Q57" s="50">
        <f t="shared" si="15"/>
        <v>0.8912083333333334</v>
      </c>
      <c r="R57" s="61">
        <v>10</v>
      </c>
      <c r="S57" s="61">
        <v>10</v>
      </c>
      <c r="T57" s="61">
        <v>100</v>
      </c>
      <c r="U57" s="36" t="s">
        <v>169</v>
      </c>
      <c r="V57" s="58">
        <v>61</v>
      </c>
    </row>
    <row r="58" spans="1:22" ht="13.5">
      <c r="A58" s="25"/>
      <c r="B58" s="10">
        <v>51</v>
      </c>
      <c r="C58" s="8" t="s">
        <v>12</v>
      </c>
      <c r="D58" s="22" t="s">
        <v>9</v>
      </c>
      <c r="E58" s="9">
        <v>20</v>
      </c>
      <c r="F58" s="7">
        <v>4</v>
      </c>
      <c r="G58" s="10">
        <f t="shared" si="8"/>
        <v>51</v>
      </c>
      <c r="H58" s="9">
        <v>20</v>
      </c>
      <c r="I58" s="7">
        <v>4</v>
      </c>
      <c r="J58" s="7">
        <v>600</v>
      </c>
      <c r="K58" s="62">
        <f t="shared" si="9"/>
        <v>0.03333333333333333</v>
      </c>
      <c r="L58" s="11">
        <f t="shared" si="10"/>
        <v>5</v>
      </c>
      <c r="M58" s="11">
        <f t="shared" si="11"/>
        <v>5</v>
      </c>
      <c r="N58" s="9">
        <f t="shared" si="12"/>
        <v>-29.315068493150683</v>
      </c>
      <c r="O58" s="9">
        <f t="shared" si="13"/>
        <v>-29.315068493150683</v>
      </c>
      <c r="P58" s="9">
        <f t="shared" si="14"/>
        <v>243.33333333333334</v>
      </c>
      <c r="Q58" s="50">
        <f t="shared" si="15"/>
        <v>0.40555555555555556</v>
      </c>
      <c r="R58" s="61">
        <v>0</v>
      </c>
      <c r="S58" s="61">
        <v>0</v>
      </c>
      <c r="T58" s="61"/>
      <c r="U58" s="36" t="s">
        <v>160</v>
      </c>
      <c r="V58" s="58">
        <v>71</v>
      </c>
    </row>
    <row r="59" spans="1:22" ht="13.5">
      <c r="A59" s="25"/>
      <c r="B59" s="10">
        <v>52</v>
      </c>
      <c r="C59" s="8" t="s">
        <v>110</v>
      </c>
      <c r="D59" s="22" t="s">
        <v>111</v>
      </c>
      <c r="E59" s="9">
        <v>17.9</v>
      </c>
      <c r="F59" s="7">
        <v>1</v>
      </c>
      <c r="G59" s="10">
        <f t="shared" si="8"/>
        <v>52</v>
      </c>
      <c r="H59" s="9">
        <v>17.9</v>
      </c>
      <c r="I59" s="7">
        <v>1</v>
      </c>
      <c r="J59" s="7">
        <v>600</v>
      </c>
      <c r="K59" s="62">
        <f t="shared" si="9"/>
        <v>0.02983333333333333</v>
      </c>
      <c r="L59" s="11">
        <f t="shared" si="10"/>
        <v>17.9</v>
      </c>
      <c r="M59" s="11">
        <f t="shared" si="11"/>
        <v>17.9</v>
      </c>
      <c r="N59" s="9">
        <f t="shared" si="12"/>
        <v>-31.415068493150685</v>
      </c>
      <c r="O59" s="9">
        <f t="shared" si="13"/>
        <v>-31.415068493150685</v>
      </c>
      <c r="P59" s="9">
        <f t="shared" si="14"/>
        <v>217.78333333333333</v>
      </c>
      <c r="Q59" s="50">
        <f t="shared" si="15"/>
        <v>0.3629722222222222</v>
      </c>
      <c r="R59" s="61">
        <v>3</v>
      </c>
      <c r="S59" s="61">
        <v>3</v>
      </c>
      <c r="T59" s="61"/>
      <c r="U59" s="36" t="s">
        <v>161</v>
      </c>
      <c r="V59" s="58">
        <v>61</v>
      </c>
    </row>
    <row r="60" spans="1:22" ht="13.5">
      <c r="A60" s="25"/>
      <c r="B60" s="10">
        <v>53</v>
      </c>
      <c r="C60" s="8" t="s">
        <v>190</v>
      </c>
      <c r="D60" s="22" t="s">
        <v>6</v>
      </c>
      <c r="E60" s="102">
        <v>12</v>
      </c>
      <c r="F60" s="103">
        <v>4</v>
      </c>
      <c r="G60" s="10">
        <f t="shared" si="8"/>
        <v>53</v>
      </c>
      <c r="H60" s="9">
        <v>12</v>
      </c>
      <c r="I60" s="7">
        <v>4</v>
      </c>
      <c r="J60" s="7">
        <v>300</v>
      </c>
      <c r="K60" s="62">
        <f t="shared" si="9"/>
        <v>0.04</v>
      </c>
      <c r="L60" s="11">
        <f t="shared" si="10"/>
        <v>3</v>
      </c>
      <c r="M60" s="11">
        <f t="shared" si="11"/>
        <v>3</v>
      </c>
      <c r="N60" s="9">
        <f t="shared" si="12"/>
        <v>-12.657534246575342</v>
      </c>
      <c r="O60" s="9">
        <f t="shared" si="13"/>
        <v>-12.657534246575342</v>
      </c>
      <c r="P60" s="9">
        <f t="shared" si="14"/>
        <v>146</v>
      </c>
      <c r="Q60" s="50">
        <f t="shared" si="15"/>
        <v>0.4866666666666667</v>
      </c>
      <c r="R60" s="104">
        <v>0</v>
      </c>
      <c r="S60" s="61">
        <v>0</v>
      </c>
      <c r="T60" s="61"/>
      <c r="U60" s="36" t="s">
        <v>195</v>
      </c>
      <c r="V60" s="58">
        <v>26</v>
      </c>
    </row>
    <row r="61" spans="1:22" ht="13.5">
      <c r="A61" s="25"/>
      <c r="B61" s="10">
        <v>54</v>
      </c>
      <c r="C61" s="8" t="s">
        <v>14</v>
      </c>
      <c r="D61" s="22" t="s">
        <v>100</v>
      </c>
      <c r="E61" s="102">
        <v>8</v>
      </c>
      <c r="F61" s="103">
        <v>2</v>
      </c>
      <c r="G61" s="10">
        <f t="shared" si="8"/>
        <v>54</v>
      </c>
      <c r="H61" s="9">
        <v>8</v>
      </c>
      <c r="I61" s="7">
        <v>2</v>
      </c>
      <c r="J61" s="7">
        <v>800</v>
      </c>
      <c r="K61" s="62">
        <f t="shared" si="9"/>
        <v>0.01</v>
      </c>
      <c r="L61" s="11">
        <f t="shared" si="10"/>
        <v>4</v>
      </c>
      <c r="M61" s="11">
        <f t="shared" si="11"/>
        <v>4</v>
      </c>
      <c r="N61" s="9">
        <f t="shared" si="12"/>
        <v>-57.75342465753424</v>
      </c>
      <c r="O61" s="9">
        <f t="shared" si="13"/>
        <v>-57.75342465753424</v>
      </c>
      <c r="P61" s="9">
        <f t="shared" si="14"/>
        <v>97.33333333333334</v>
      </c>
      <c r="Q61" s="50">
        <f t="shared" si="15"/>
        <v>0.12166666666666667</v>
      </c>
      <c r="R61" s="104">
        <v>3</v>
      </c>
      <c r="S61" s="61">
        <v>3</v>
      </c>
      <c r="T61" s="61">
        <v>100</v>
      </c>
      <c r="U61" s="36" t="s">
        <v>157</v>
      </c>
      <c r="V61" s="58">
        <v>72</v>
      </c>
    </row>
    <row r="62" spans="1:22" ht="13.5">
      <c r="A62" s="25" t="s">
        <v>30</v>
      </c>
      <c r="B62" s="10">
        <v>55</v>
      </c>
      <c r="C62" s="8" t="s">
        <v>117</v>
      </c>
      <c r="D62" s="22" t="s">
        <v>100</v>
      </c>
      <c r="E62" s="102">
        <v>7.4</v>
      </c>
      <c r="F62" s="103">
        <v>2</v>
      </c>
      <c r="G62" s="10">
        <f t="shared" si="8"/>
        <v>55</v>
      </c>
      <c r="H62" s="9">
        <v>7.4</v>
      </c>
      <c r="I62" s="7">
        <v>2</v>
      </c>
      <c r="J62" s="7">
        <v>500</v>
      </c>
      <c r="K62" s="62">
        <f t="shared" si="9"/>
        <v>0.0148</v>
      </c>
      <c r="L62" s="11">
        <f t="shared" si="10"/>
        <v>3.7</v>
      </c>
      <c r="M62" s="11">
        <f t="shared" si="11"/>
        <v>3.7</v>
      </c>
      <c r="N62" s="9">
        <f t="shared" si="12"/>
        <v>-33.6958904109589</v>
      </c>
      <c r="O62" s="9">
        <f t="shared" si="13"/>
        <v>-33.6958904109589</v>
      </c>
      <c r="P62" s="9">
        <f t="shared" si="14"/>
        <v>90.03333333333335</v>
      </c>
      <c r="Q62" s="50">
        <f t="shared" si="15"/>
        <v>0.18006666666666668</v>
      </c>
      <c r="R62" s="104">
        <v>0</v>
      </c>
      <c r="S62" s="61">
        <v>0</v>
      </c>
      <c r="T62" s="61"/>
      <c r="U62" s="36" t="s">
        <v>119</v>
      </c>
      <c r="V62" s="58">
        <v>69</v>
      </c>
    </row>
    <row r="63" spans="1:22" ht="13.5">
      <c r="A63" s="25"/>
      <c r="B63" s="10">
        <v>56</v>
      </c>
      <c r="C63" s="8" t="s">
        <v>85</v>
      </c>
      <c r="D63" s="22" t="s">
        <v>103</v>
      </c>
      <c r="E63" s="102">
        <v>6.1</v>
      </c>
      <c r="F63" s="103">
        <v>5</v>
      </c>
      <c r="G63" s="10">
        <f t="shared" si="8"/>
        <v>56</v>
      </c>
      <c r="H63" s="9">
        <v>6.1</v>
      </c>
      <c r="I63" s="7">
        <v>5</v>
      </c>
      <c r="J63" s="7">
        <v>60</v>
      </c>
      <c r="K63" s="62">
        <f t="shared" si="9"/>
        <v>0.10166666666666666</v>
      </c>
      <c r="L63" s="11">
        <f t="shared" si="10"/>
        <v>1.22</v>
      </c>
      <c r="M63" s="11">
        <f t="shared" si="11"/>
        <v>1.22</v>
      </c>
      <c r="N63" s="9">
        <f t="shared" si="12"/>
        <v>1.168493150684931</v>
      </c>
      <c r="O63" s="9">
        <f t="shared" si="13"/>
        <v>1.168493150684931</v>
      </c>
      <c r="P63" s="9">
        <f t="shared" si="14"/>
        <v>74.21666666666667</v>
      </c>
      <c r="Q63" s="50">
        <f t="shared" si="15"/>
        <v>1.2369444444444444</v>
      </c>
      <c r="R63" s="104">
        <v>1</v>
      </c>
      <c r="S63" s="61">
        <v>1</v>
      </c>
      <c r="T63" s="61">
        <v>100</v>
      </c>
      <c r="U63" s="36" t="s">
        <v>171</v>
      </c>
      <c r="V63" s="58">
        <v>64</v>
      </c>
    </row>
    <row r="64" spans="1:22" ht="13.5">
      <c r="A64" s="25"/>
      <c r="B64" s="10">
        <v>57</v>
      </c>
      <c r="C64" s="8" t="s">
        <v>25</v>
      </c>
      <c r="D64" s="22" t="s">
        <v>6</v>
      </c>
      <c r="E64" s="102">
        <v>6</v>
      </c>
      <c r="F64" s="103">
        <v>2</v>
      </c>
      <c r="G64" s="10">
        <f t="shared" si="8"/>
        <v>57</v>
      </c>
      <c r="H64" s="9">
        <v>6</v>
      </c>
      <c r="I64" s="7">
        <v>2</v>
      </c>
      <c r="J64" s="7">
        <v>200</v>
      </c>
      <c r="K64" s="62">
        <f t="shared" si="9"/>
        <v>0.03</v>
      </c>
      <c r="L64" s="11">
        <f t="shared" si="10"/>
        <v>3</v>
      </c>
      <c r="M64" s="11">
        <f t="shared" si="11"/>
        <v>3</v>
      </c>
      <c r="N64" s="9">
        <f t="shared" si="12"/>
        <v>-10.43835616438356</v>
      </c>
      <c r="O64" s="9">
        <f t="shared" si="13"/>
        <v>-10.43835616438356</v>
      </c>
      <c r="P64" s="9">
        <f t="shared" si="14"/>
        <v>73</v>
      </c>
      <c r="Q64" s="50">
        <f t="shared" si="15"/>
        <v>0.365</v>
      </c>
      <c r="R64" s="104">
        <v>0</v>
      </c>
      <c r="S64" s="61">
        <v>0</v>
      </c>
      <c r="T64" s="61"/>
      <c r="U64" s="36" t="s">
        <v>166</v>
      </c>
      <c r="V64" s="58">
        <v>77</v>
      </c>
    </row>
    <row r="65" spans="1:22" ht="13.5">
      <c r="A65" s="25"/>
      <c r="B65" s="10">
        <v>58</v>
      </c>
      <c r="C65" s="8" t="s">
        <v>185</v>
      </c>
      <c r="D65" s="22" t="s">
        <v>6</v>
      </c>
      <c r="E65" s="102">
        <v>2</v>
      </c>
      <c r="F65" s="103">
        <v>1</v>
      </c>
      <c r="G65" s="10">
        <f t="shared" si="8"/>
        <v>58</v>
      </c>
      <c r="H65" s="9">
        <v>2</v>
      </c>
      <c r="I65" s="7">
        <v>1</v>
      </c>
      <c r="J65" s="7">
        <v>600</v>
      </c>
      <c r="K65" s="62">
        <f t="shared" si="9"/>
        <v>0.0033333333333333335</v>
      </c>
      <c r="L65" s="11">
        <f t="shared" si="10"/>
        <v>2</v>
      </c>
      <c r="M65" s="11">
        <f t="shared" si="11"/>
        <v>2</v>
      </c>
      <c r="N65" s="9">
        <f t="shared" si="12"/>
        <v>-47.31506849315068</v>
      </c>
      <c r="O65" s="9">
        <f t="shared" si="13"/>
        <v>-47.31506849315068</v>
      </c>
      <c r="P65" s="9">
        <f t="shared" si="14"/>
        <v>24.333333333333336</v>
      </c>
      <c r="Q65" s="50">
        <f t="shared" si="15"/>
        <v>0.04055555555555556</v>
      </c>
      <c r="R65" s="104">
        <v>0</v>
      </c>
      <c r="S65" s="61">
        <v>0</v>
      </c>
      <c r="T65" s="61">
        <v>80</v>
      </c>
      <c r="U65" s="36" t="s">
        <v>177</v>
      </c>
      <c r="V65" s="58">
        <v>22</v>
      </c>
    </row>
    <row r="66" spans="1:22" ht="13.5">
      <c r="A66" s="25"/>
      <c r="B66" s="10">
        <v>59</v>
      </c>
      <c r="C66" s="8" t="s">
        <v>22</v>
      </c>
      <c r="D66" s="22" t="s">
        <v>6</v>
      </c>
      <c r="E66" s="102">
        <v>0.5</v>
      </c>
      <c r="F66" s="103">
        <v>1</v>
      </c>
      <c r="G66" s="10">
        <f t="shared" si="8"/>
        <v>59</v>
      </c>
      <c r="H66" s="9">
        <v>0.5</v>
      </c>
      <c r="I66" s="7">
        <v>1</v>
      </c>
      <c r="J66" s="7">
        <v>240</v>
      </c>
      <c r="K66" s="62">
        <f t="shared" si="9"/>
        <v>0.0020833333333333333</v>
      </c>
      <c r="L66" s="11">
        <f t="shared" si="10"/>
        <v>0.5</v>
      </c>
      <c r="M66" s="11">
        <f t="shared" si="11"/>
        <v>0.5</v>
      </c>
      <c r="N66" s="9">
        <f t="shared" si="12"/>
        <v>-19.226027397260275</v>
      </c>
      <c r="O66" s="9">
        <f t="shared" si="13"/>
        <v>-19.226027397260275</v>
      </c>
      <c r="P66" s="9">
        <f t="shared" si="14"/>
        <v>6.083333333333334</v>
      </c>
      <c r="Q66" s="50">
        <f t="shared" si="15"/>
        <v>0.025347222222222226</v>
      </c>
      <c r="R66" s="104">
        <v>0</v>
      </c>
      <c r="S66" s="61">
        <v>0</v>
      </c>
      <c r="T66" s="61"/>
      <c r="U66" s="36" t="s">
        <v>158</v>
      </c>
      <c r="V66" s="58">
        <v>91</v>
      </c>
    </row>
    <row r="67" spans="1:22" ht="13.5">
      <c r="A67" s="25"/>
      <c r="B67" s="10">
        <v>60</v>
      </c>
      <c r="C67" s="8" t="s">
        <v>118</v>
      </c>
      <c r="D67" s="22" t="s">
        <v>6</v>
      </c>
      <c r="E67" s="102">
        <v>0</v>
      </c>
      <c r="F67" s="103">
        <v>0</v>
      </c>
      <c r="G67" s="10">
        <f t="shared" si="8"/>
        <v>60</v>
      </c>
      <c r="H67" s="9">
        <v>0</v>
      </c>
      <c r="I67" s="7">
        <v>0</v>
      </c>
      <c r="J67" s="7">
        <v>50</v>
      </c>
      <c r="K67" s="62">
        <f t="shared" si="9"/>
        <v>0</v>
      </c>
      <c r="L67" s="11">
        <f t="shared" si="10"/>
        <v>0</v>
      </c>
      <c r="M67" s="11">
        <f t="shared" si="11"/>
        <v>0</v>
      </c>
      <c r="N67" s="9">
        <f t="shared" si="12"/>
        <v>-4.10958904109589</v>
      </c>
      <c r="O67" s="9">
        <f t="shared" si="13"/>
        <v>-4.10958904109589</v>
      </c>
      <c r="P67" s="9">
        <f t="shared" si="14"/>
        <v>0</v>
      </c>
      <c r="Q67" s="50">
        <f t="shared" si="15"/>
        <v>0</v>
      </c>
      <c r="R67" s="104">
        <v>6</v>
      </c>
      <c r="S67" s="61">
        <v>6</v>
      </c>
      <c r="T67" s="61"/>
      <c r="U67" s="36" t="s">
        <v>174</v>
      </c>
      <c r="V67" s="58">
        <v>65</v>
      </c>
    </row>
    <row r="68" spans="1:22" ht="13.5">
      <c r="A68" s="25"/>
      <c r="B68" s="10">
        <v>60</v>
      </c>
      <c r="C68" s="8" t="s">
        <v>94</v>
      </c>
      <c r="D68" s="22" t="s">
        <v>6</v>
      </c>
      <c r="E68" s="102">
        <v>0</v>
      </c>
      <c r="F68" s="103">
        <v>0</v>
      </c>
      <c r="G68" s="10">
        <f t="shared" si="8"/>
        <v>60</v>
      </c>
      <c r="H68" s="9">
        <v>0</v>
      </c>
      <c r="I68" s="7">
        <v>0</v>
      </c>
      <c r="J68" s="7">
        <v>120</v>
      </c>
      <c r="K68" s="62">
        <f t="shared" si="9"/>
        <v>0</v>
      </c>
      <c r="L68" s="11">
        <f t="shared" si="10"/>
        <v>0</v>
      </c>
      <c r="M68" s="11">
        <f t="shared" si="11"/>
        <v>0</v>
      </c>
      <c r="N68" s="9">
        <f t="shared" si="12"/>
        <v>-9.863013698630137</v>
      </c>
      <c r="O68" s="9">
        <f t="shared" si="13"/>
        <v>-9.863013698630137</v>
      </c>
      <c r="P68" s="9">
        <f t="shared" si="14"/>
        <v>0</v>
      </c>
      <c r="Q68" s="50">
        <f t="shared" si="15"/>
        <v>0</v>
      </c>
      <c r="R68" s="104">
        <v>10</v>
      </c>
      <c r="S68" s="61">
        <v>10</v>
      </c>
      <c r="T68" s="61">
        <v>100</v>
      </c>
      <c r="U68" s="36" t="s">
        <v>175</v>
      </c>
      <c r="V68" s="58">
        <v>61</v>
      </c>
    </row>
    <row r="69" spans="1:22" ht="13.5">
      <c r="A69" s="25"/>
      <c r="B69" s="10">
        <v>60</v>
      </c>
      <c r="C69" s="8" t="s">
        <v>102</v>
      </c>
      <c r="D69" s="22" t="s">
        <v>6</v>
      </c>
      <c r="E69" s="102">
        <v>0</v>
      </c>
      <c r="F69" s="103">
        <v>0</v>
      </c>
      <c r="G69" s="10">
        <f t="shared" si="8"/>
        <v>60</v>
      </c>
      <c r="H69" s="9">
        <v>0</v>
      </c>
      <c r="I69" s="7">
        <v>0</v>
      </c>
      <c r="J69" s="7">
        <v>200</v>
      </c>
      <c r="K69" s="62">
        <f t="shared" si="9"/>
        <v>0</v>
      </c>
      <c r="L69" s="11">
        <f t="shared" si="10"/>
        <v>0</v>
      </c>
      <c r="M69" s="11">
        <f t="shared" si="11"/>
        <v>0</v>
      </c>
      <c r="N69" s="9">
        <f t="shared" si="12"/>
        <v>-16.43835616438356</v>
      </c>
      <c r="O69" s="9">
        <f t="shared" si="13"/>
        <v>-16.43835616438356</v>
      </c>
      <c r="P69" s="9">
        <f t="shared" si="14"/>
        <v>0</v>
      </c>
      <c r="Q69" s="50">
        <f t="shared" si="15"/>
        <v>0</v>
      </c>
      <c r="R69" s="104">
        <v>0</v>
      </c>
      <c r="S69" s="61">
        <v>0</v>
      </c>
      <c r="T69" s="61">
        <v>20</v>
      </c>
      <c r="U69" s="36" t="s">
        <v>164</v>
      </c>
      <c r="V69" s="58">
        <v>42</v>
      </c>
    </row>
    <row r="70" spans="1:22" ht="13.5">
      <c r="A70" s="25"/>
      <c r="B70" s="10">
        <v>60</v>
      </c>
      <c r="C70" s="8" t="s">
        <v>191</v>
      </c>
      <c r="D70" s="22" t="s">
        <v>6</v>
      </c>
      <c r="E70" s="102">
        <v>0</v>
      </c>
      <c r="F70" s="103">
        <v>0</v>
      </c>
      <c r="G70" s="10">
        <f t="shared" si="8"/>
        <v>60</v>
      </c>
      <c r="H70" s="9">
        <v>0</v>
      </c>
      <c r="I70" s="7">
        <v>0</v>
      </c>
      <c r="J70" s="7">
        <v>360</v>
      </c>
      <c r="K70" s="62">
        <f t="shared" si="9"/>
        <v>0</v>
      </c>
      <c r="L70" s="11">
        <f t="shared" si="10"/>
        <v>0</v>
      </c>
      <c r="M70" s="11">
        <f t="shared" si="11"/>
        <v>0</v>
      </c>
      <c r="N70" s="9">
        <f t="shared" si="12"/>
        <v>-29.58904109589041</v>
      </c>
      <c r="O70" s="9">
        <f t="shared" si="13"/>
        <v>-29.58904109589041</v>
      </c>
      <c r="P70" s="9">
        <f t="shared" si="14"/>
        <v>0</v>
      </c>
      <c r="Q70" s="50">
        <f t="shared" si="15"/>
        <v>0</v>
      </c>
      <c r="R70" s="104">
        <v>0</v>
      </c>
      <c r="S70" s="61">
        <v>0</v>
      </c>
      <c r="T70" s="61"/>
      <c r="U70" s="36" t="s">
        <v>196</v>
      </c>
      <c r="V70" s="58">
        <v>29</v>
      </c>
    </row>
    <row r="71" spans="1:22" ht="13.5">
      <c r="A71" s="25"/>
      <c r="B71" s="10">
        <v>60</v>
      </c>
      <c r="C71" s="8" t="s">
        <v>20</v>
      </c>
      <c r="D71" s="22" t="s">
        <v>6</v>
      </c>
      <c r="E71" s="102">
        <v>0</v>
      </c>
      <c r="F71" s="103">
        <v>0</v>
      </c>
      <c r="G71" s="10">
        <f t="shared" si="8"/>
        <v>60</v>
      </c>
      <c r="H71" s="9">
        <v>0</v>
      </c>
      <c r="I71" s="7">
        <v>0</v>
      </c>
      <c r="J71" s="7">
        <v>500</v>
      </c>
      <c r="K71" s="62">
        <f t="shared" si="9"/>
        <v>0</v>
      </c>
      <c r="L71" s="11">
        <f t="shared" si="10"/>
        <v>0</v>
      </c>
      <c r="M71" s="11">
        <f t="shared" si="11"/>
        <v>0</v>
      </c>
      <c r="N71" s="9">
        <f t="shared" si="12"/>
        <v>-41.0958904109589</v>
      </c>
      <c r="O71" s="9">
        <f t="shared" si="13"/>
        <v>-41.0958904109589</v>
      </c>
      <c r="P71" s="9">
        <f t="shared" si="14"/>
        <v>0</v>
      </c>
      <c r="Q71" s="50">
        <f t="shared" si="15"/>
        <v>0</v>
      </c>
      <c r="R71" s="104">
        <v>0</v>
      </c>
      <c r="S71" s="61">
        <v>0</v>
      </c>
      <c r="T71" s="61">
        <v>100</v>
      </c>
      <c r="U71" s="36" t="s">
        <v>173</v>
      </c>
      <c r="V71" s="58">
        <v>62</v>
      </c>
    </row>
    <row r="72" spans="1:22" ht="13.5">
      <c r="A72" s="25"/>
      <c r="B72" s="10">
        <v>60</v>
      </c>
      <c r="C72" s="8" t="s">
        <v>84</v>
      </c>
      <c r="D72" s="22" t="s">
        <v>6</v>
      </c>
      <c r="E72" s="102">
        <v>0</v>
      </c>
      <c r="F72" s="103">
        <v>0</v>
      </c>
      <c r="G72" s="10">
        <f>RANK(H72,H$8:H$116)</f>
        <v>60</v>
      </c>
      <c r="H72" s="9">
        <v>0</v>
      </c>
      <c r="I72" s="7">
        <v>0</v>
      </c>
      <c r="J72" s="7">
        <v>1000</v>
      </c>
      <c r="K72" s="62">
        <f>H72/J72</f>
        <v>0</v>
      </c>
      <c r="L72" s="11">
        <f t="shared" si="10"/>
        <v>0</v>
      </c>
      <c r="M72" s="11">
        <f t="shared" si="11"/>
        <v>0</v>
      </c>
      <c r="N72" s="9">
        <f t="shared" si="12"/>
        <v>-82.1917808219178</v>
      </c>
      <c r="O72" s="9">
        <f t="shared" si="13"/>
        <v>-82.1917808219178</v>
      </c>
      <c r="P72" s="9">
        <f t="shared" si="14"/>
        <v>0</v>
      </c>
      <c r="Q72" s="50">
        <f>P72/J72</f>
        <v>0</v>
      </c>
      <c r="R72" s="104">
        <v>0</v>
      </c>
      <c r="S72" s="61">
        <v>0</v>
      </c>
      <c r="T72" s="61"/>
      <c r="U72" s="36" t="s">
        <v>104</v>
      </c>
      <c r="V72" s="58">
        <v>60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60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60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60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16" ref="G76:G103">RANK(H76,H$8:H$116)</f>
        <v>60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16"/>
        <v>60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16"/>
        <v>60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16"/>
        <v>60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16"/>
        <v>60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16"/>
        <v>60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16"/>
        <v>60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16"/>
        <v>60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16"/>
        <v>60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16"/>
        <v>60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16"/>
        <v>60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16"/>
        <v>60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16"/>
        <v>60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16"/>
        <v>60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16"/>
        <v>60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16"/>
        <v>60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16"/>
        <v>60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16"/>
        <v>60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16"/>
        <v>60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16"/>
        <v>60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16"/>
        <v>60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16"/>
        <v>60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16"/>
        <v>60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16"/>
        <v>60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16"/>
        <v>60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16"/>
        <v>60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16"/>
        <v>60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16"/>
        <v>60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7" ref="G104:G116">RANK(H104,H$8:H$116)</f>
        <v>60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7"/>
        <v>60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7"/>
        <v>60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7"/>
        <v>60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7"/>
        <v>60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7"/>
        <v>60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7"/>
        <v>60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7"/>
        <v>60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7"/>
        <v>60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7"/>
        <v>60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7"/>
        <v>60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7"/>
        <v>60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7"/>
        <v>60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8030.499999999998</v>
      </c>
      <c r="F122" s="89">
        <f>SUM(F8:F116)</f>
        <v>918</v>
      </c>
      <c r="G122" s="89"/>
      <c r="H122" s="89">
        <f>SUM(H8:H116)</f>
        <v>8030.499999999998</v>
      </c>
      <c r="I122" s="89">
        <f>SUM(I8:I116)</f>
        <v>918</v>
      </c>
      <c r="J122" s="89">
        <f>SUM(J8:J116)</f>
        <v>95190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123.54615384615381</v>
      </c>
      <c r="F123" s="92">
        <f>AVERAGE(F8:F116)</f>
        <v>14.123076923076923</v>
      </c>
      <c r="G123" s="92"/>
      <c r="H123" s="92">
        <f>AVERAGE(H8:H116)</f>
        <v>123.54615384615381</v>
      </c>
      <c r="I123" s="92">
        <f>AVERAGE(I8:I116)</f>
        <v>14.123076923076923</v>
      </c>
      <c r="J123" s="92">
        <f>AVERAGE(J8:J116)</f>
        <v>1464.4615384615386</v>
      </c>
      <c r="K123" s="93">
        <f>H122/J122</f>
        <v>0.08436285324088663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30</v>
      </c>
      <c r="L4" s="53" t="s">
        <v>197</v>
      </c>
      <c r="M4" s="54">
        <f>DATA!D4</f>
        <v>0.0821917808219178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457.1</v>
      </c>
      <c r="D7" s="44" t="s">
        <v>92</v>
      </c>
      <c r="E7" s="46">
        <v>30</v>
      </c>
      <c r="F7" s="44" t="s">
        <v>92</v>
      </c>
      <c r="G7" s="46">
        <v>4520</v>
      </c>
      <c r="H7" s="77" t="s">
        <v>126</v>
      </c>
      <c r="I7" s="100">
        <v>0.4042857142857143</v>
      </c>
      <c r="J7" s="44" t="s">
        <v>202</v>
      </c>
      <c r="K7" s="47">
        <v>39.016666666666666</v>
      </c>
      <c r="L7" s="44" t="s">
        <v>202</v>
      </c>
      <c r="M7" s="47">
        <v>39.016666666666666</v>
      </c>
      <c r="N7" s="44" t="s">
        <v>126</v>
      </c>
      <c r="O7" s="47">
        <v>225.46575342465752</v>
      </c>
    </row>
    <row r="8" spans="1:15" s="48" customFormat="1" ht="11.25">
      <c r="A8" s="43">
        <v>2</v>
      </c>
      <c r="B8" s="44" t="s">
        <v>71</v>
      </c>
      <c r="C8" s="45">
        <v>377</v>
      </c>
      <c r="D8" s="44" t="s">
        <v>71</v>
      </c>
      <c r="E8" s="46">
        <v>30</v>
      </c>
      <c r="F8" s="44" t="s">
        <v>180</v>
      </c>
      <c r="G8" s="46">
        <v>3600</v>
      </c>
      <c r="H8" s="77" t="s">
        <v>27</v>
      </c>
      <c r="I8" s="100">
        <v>0.16933333333333334</v>
      </c>
      <c r="J8" s="44" t="s">
        <v>110</v>
      </c>
      <c r="K8" s="47">
        <v>17.9</v>
      </c>
      <c r="L8" s="44" t="s">
        <v>110</v>
      </c>
      <c r="M8" s="47">
        <v>17.9</v>
      </c>
      <c r="N8" s="44" t="s">
        <v>199</v>
      </c>
      <c r="O8" s="47">
        <v>107.4054794520548</v>
      </c>
    </row>
    <row r="9" spans="1:15" s="48" customFormat="1" ht="11.25">
      <c r="A9" s="43">
        <v>3</v>
      </c>
      <c r="B9" s="44" t="s">
        <v>199</v>
      </c>
      <c r="C9" s="45">
        <v>362.2</v>
      </c>
      <c r="D9" s="44" t="s">
        <v>8</v>
      </c>
      <c r="E9" s="46">
        <v>30</v>
      </c>
      <c r="F9" s="44" t="s">
        <v>125</v>
      </c>
      <c r="G9" s="46">
        <v>3600</v>
      </c>
      <c r="H9" s="77" t="s">
        <v>184</v>
      </c>
      <c r="I9" s="100">
        <v>0.13716666666666666</v>
      </c>
      <c r="J9" s="44" t="s">
        <v>199</v>
      </c>
      <c r="K9" s="47">
        <v>15.747826086956522</v>
      </c>
      <c r="L9" s="44" t="s">
        <v>199</v>
      </c>
      <c r="M9" s="47">
        <v>15.747826086956522</v>
      </c>
      <c r="N9" s="44" t="s">
        <v>184</v>
      </c>
      <c r="O9" s="47">
        <v>98.95479452054795</v>
      </c>
    </row>
    <row r="10" spans="1:15" s="48" customFormat="1" ht="11.25">
      <c r="A10" s="43">
        <v>4</v>
      </c>
      <c r="B10" s="44" t="s">
        <v>109</v>
      </c>
      <c r="C10" s="45">
        <v>357.3</v>
      </c>
      <c r="D10" s="44" t="s">
        <v>121</v>
      </c>
      <c r="E10" s="46">
        <v>30</v>
      </c>
      <c r="F10" s="44" t="s">
        <v>71</v>
      </c>
      <c r="G10" s="46">
        <v>3500</v>
      </c>
      <c r="H10" s="77" t="s">
        <v>29</v>
      </c>
      <c r="I10" s="100">
        <v>0.13425</v>
      </c>
      <c r="J10" s="44" t="s">
        <v>92</v>
      </c>
      <c r="K10" s="47">
        <v>15.236666666666668</v>
      </c>
      <c r="L10" s="44" t="s">
        <v>92</v>
      </c>
      <c r="M10" s="47">
        <v>15.236666666666668</v>
      </c>
      <c r="N10" s="44" t="s">
        <v>71</v>
      </c>
      <c r="O10" s="47">
        <v>89.32876712328766</v>
      </c>
    </row>
    <row r="11" spans="1:15" s="48" customFormat="1" ht="11.25">
      <c r="A11" s="43">
        <v>5</v>
      </c>
      <c r="B11" s="44" t="s">
        <v>180</v>
      </c>
      <c r="C11" s="45">
        <v>353.7</v>
      </c>
      <c r="D11" s="44" t="s">
        <v>204</v>
      </c>
      <c r="E11" s="46">
        <v>30</v>
      </c>
      <c r="F11" s="44" t="s">
        <v>109</v>
      </c>
      <c r="G11" s="46">
        <v>3500</v>
      </c>
      <c r="H11" s="77" t="s">
        <v>74</v>
      </c>
      <c r="I11" s="100">
        <v>0.13166666666666665</v>
      </c>
      <c r="J11" s="44" t="s">
        <v>90</v>
      </c>
      <c r="K11" s="47">
        <v>14.729411764705883</v>
      </c>
      <c r="L11" s="44" t="s">
        <v>90</v>
      </c>
      <c r="M11" s="47">
        <v>14.729411764705883</v>
      </c>
      <c r="N11" s="44" t="s">
        <v>90</v>
      </c>
      <c r="O11" s="47">
        <v>86.0164383561644</v>
      </c>
    </row>
    <row r="12" spans="1:15" s="48" customFormat="1" ht="11.25">
      <c r="A12" s="43">
        <v>6</v>
      </c>
      <c r="B12" s="44" t="s">
        <v>126</v>
      </c>
      <c r="C12" s="45">
        <v>283</v>
      </c>
      <c r="D12" s="44" t="s">
        <v>122</v>
      </c>
      <c r="E12" s="46">
        <v>30</v>
      </c>
      <c r="F12" s="44" t="s">
        <v>89</v>
      </c>
      <c r="G12" s="46">
        <v>3400</v>
      </c>
      <c r="H12" s="77" t="s">
        <v>90</v>
      </c>
      <c r="I12" s="100">
        <v>0.1252</v>
      </c>
      <c r="J12" s="44" t="s">
        <v>19</v>
      </c>
      <c r="K12" s="47">
        <v>14.466666666666667</v>
      </c>
      <c r="L12" s="44" t="s">
        <v>19</v>
      </c>
      <c r="M12" s="47">
        <v>14.466666666666667</v>
      </c>
      <c r="N12" s="44" t="s">
        <v>8</v>
      </c>
      <c r="O12" s="47">
        <v>85.6164383561644</v>
      </c>
    </row>
    <row r="13" spans="1:15" s="48" customFormat="1" ht="11.25">
      <c r="A13" s="43">
        <v>7</v>
      </c>
      <c r="B13" s="44" t="s">
        <v>89</v>
      </c>
      <c r="C13" s="45">
        <v>280</v>
      </c>
      <c r="D13" s="44" t="s">
        <v>15</v>
      </c>
      <c r="E13" s="46">
        <v>30</v>
      </c>
      <c r="F13" s="44" t="s">
        <v>199</v>
      </c>
      <c r="G13" s="46">
        <v>3100</v>
      </c>
      <c r="H13" s="77" t="s">
        <v>8</v>
      </c>
      <c r="I13" s="100">
        <v>0.125</v>
      </c>
      <c r="J13" s="44" t="s">
        <v>109</v>
      </c>
      <c r="K13" s="47">
        <v>14.292</v>
      </c>
      <c r="L13" s="44" t="s">
        <v>109</v>
      </c>
      <c r="M13" s="47">
        <v>14.292</v>
      </c>
      <c r="N13" s="44" t="s">
        <v>92</v>
      </c>
      <c r="O13" s="47">
        <v>85.59315068493157</v>
      </c>
    </row>
    <row r="14" spans="1:15" s="48" customFormat="1" ht="11.25">
      <c r="A14" s="43">
        <v>8</v>
      </c>
      <c r="B14" s="44" t="s">
        <v>200</v>
      </c>
      <c r="C14" s="45">
        <v>276.7</v>
      </c>
      <c r="D14" s="44" t="s">
        <v>180</v>
      </c>
      <c r="E14" s="46">
        <v>29</v>
      </c>
      <c r="F14" s="44" t="s">
        <v>200</v>
      </c>
      <c r="G14" s="46">
        <v>3000</v>
      </c>
      <c r="H14" s="77" t="s">
        <v>10</v>
      </c>
      <c r="I14" s="100">
        <v>0.12</v>
      </c>
      <c r="J14" s="44" t="s">
        <v>89</v>
      </c>
      <c r="K14" s="47">
        <v>14</v>
      </c>
      <c r="L14" s="44" t="s">
        <v>89</v>
      </c>
      <c r="M14" s="47">
        <v>14</v>
      </c>
      <c r="N14" s="44" t="s">
        <v>27</v>
      </c>
      <c r="O14" s="47">
        <v>78.42739726027398</v>
      </c>
    </row>
    <row r="15" spans="1:15" s="48" customFormat="1" ht="11.25">
      <c r="A15" s="43">
        <v>9</v>
      </c>
      <c r="B15" s="44" t="s">
        <v>90</v>
      </c>
      <c r="C15" s="45">
        <v>250.4</v>
      </c>
      <c r="D15" s="44" t="s">
        <v>200</v>
      </c>
      <c r="E15" s="46">
        <v>28</v>
      </c>
      <c r="F15" s="44" t="s">
        <v>17</v>
      </c>
      <c r="G15" s="46">
        <v>3000</v>
      </c>
      <c r="H15" s="77" t="s">
        <v>199</v>
      </c>
      <c r="I15" s="100">
        <v>0.11683870967741936</v>
      </c>
      <c r="J15" s="44" t="s">
        <v>126</v>
      </c>
      <c r="K15" s="47">
        <v>13.476190476190476</v>
      </c>
      <c r="L15" s="44" t="s">
        <v>126</v>
      </c>
      <c r="M15" s="47">
        <v>13.476190476190476</v>
      </c>
      <c r="N15" s="44" t="s">
        <v>109</v>
      </c>
      <c r="O15" s="47">
        <v>69.62876712328767</v>
      </c>
    </row>
    <row r="16" spans="1:15" s="48" customFormat="1" ht="11.25">
      <c r="A16" s="43">
        <v>10</v>
      </c>
      <c r="B16" s="44" t="s">
        <v>8</v>
      </c>
      <c r="C16" s="45">
        <v>250</v>
      </c>
      <c r="D16" s="44" t="s">
        <v>93</v>
      </c>
      <c r="E16" s="46">
        <v>28</v>
      </c>
      <c r="F16" s="44" t="s">
        <v>204</v>
      </c>
      <c r="G16" s="46">
        <v>2880</v>
      </c>
      <c r="H16" s="77" t="s">
        <v>112</v>
      </c>
      <c r="I16" s="100">
        <v>0.11075</v>
      </c>
      <c r="J16" s="44" t="s">
        <v>71</v>
      </c>
      <c r="K16" s="47">
        <v>12.566666666666666</v>
      </c>
      <c r="L16" s="44" t="s">
        <v>71</v>
      </c>
      <c r="M16" s="47">
        <v>12.566666666666666</v>
      </c>
      <c r="N16" s="44" t="s">
        <v>180</v>
      </c>
      <c r="O16" s="47">
        <v>57.809589041095876</v>
      </c>
    </row>
    <row r="17" spans="1:15" s="48" customFormat="1" ht="11.25">
      <c r="A17" s="43">
        <v>11</v>
      </c>
      <c r="B17" s="44" t="s">
        <v>184</v>
      </c>
      <c r="C17" s="45">
        <v>246.9</v>
      </c>
      <c r="D17" s="44" t="s">
        <v>112</v>
      </c>
      <c r="E17" s="46">
        <v>28</v>
      </c>
      <c r="F17" s="44" t="s">
        <v>202</v>
      </c>
      <c r="G17" s="46">
        <v>2500</v>
      </c>
      <c r="H17" s="77" t="s">
        <v>181</v>
      </c>
      <c r="I17" s="100">
        <v>0.10852380952380952</v>
      </c>
      <c r="J17" s="44" t="s">
        <v>78</v>
      </c>
      <c r="K17" s="47">
        <v>12.375</v>
      </c>
      <c r="L17" s="44" t="s">
        <v>78</v>
      </c>
      <c r="M17" s="47">
        <v>12.375</v>
      </c>
      <c r="N17" s="44" t="s">
        <v>181</v>
      </c>
      <c r="O17" s="47">
        <v>55.297260273972626</v>
      </c>
    </row>
    <row r="18" spans="1:15" s="48" customFormat="1" ht="11.25">
      <c r="A18" s="43">
        <v>12</v>
      </c>
      <c r="B18" s="44" t="s">
        <v>202</v>
      </c>
      <c r="C18" s="45">
        <v>234.1</v>
      </c>
      <c r="D18" s="44" t="s">
        <v>108</v>
      </c>
      <c r="E18" s="46">
        <v>27</v>
      </c>
      <c r="F18" s="44" t="s">
        <v>122</v>
      </c>
      <c r="G18" s="46">
        <v>2500</v>
      </c>
      <c r="H18" s="77" t="s">
        <v>71</v>
      </c>
      <c r="I18" s="100">
        <v>0.10771428571428572</v>
      </c>
      <c r="J18" s="44" t="s">
        <v>180</v>
      </c>
      <c r="K18" s="47">
        <v>12.196551724137931</v>
      </c>
      <c r="L18" s="44" t="s">
        <v>180</v>
      </c>
      <c r="M18" s="47">
        <v>12.196551724137931</v>
      </c>
      <c r="N18" s="44" t="s">
        <v>79</v>
      </c>
      <c r="O18" s="47">
        <v>50.616438356164394</v>
      </c>
    </row>
    <row r="19" spans="1:15" s="48" customFormat="1" ht="11.25">
      <c r="A19" s="43">
        <v>13</v>
      </c>
      <c r="B19" s="44" t="s">
        <v>121</v>
      </c>
      <c r="C19" s="45">
        <v>230.5</v>
      </c>
      <c r="D19" s="44" t="s">
        <v>79</v>
      </c>
      <c r="E19" s="46">
        <v>26</v>
      </c>
      <c r="F19" s="44" t="s">
        <v>121</v>
      </c>
      <c r="G19" s="46">
        <v>2400</v>
      </c>
      <c r="H19" s="77" t="s">
        <v>79</v>
      </c>
      <c r="I19" s="100">
        <v>0.1075</v>
      </c>
      <c r="J19" s="44" t="s">
        <v>10</v>
      </c>
      <c r="K19" s="47">
        <v>12</v>
      </c>
      <c r="L19" s="44" t="s">
        <v>10</v>
      </c>
      <c r="M19" s="47">
        <v>12</v>
      </c>
      <c r="N19" s="44" t="s">
        <v>29</v>
      </c>
      <c r="O19" s="47">
        <v>41.646575342465766</v>
      </c>
    </row>
    <row r="20" spans="1:15" s="48" customFormat="1" ht="11.25">
      <c r="A20" s="43">
        <v>14</v>
      </c>
      <c r="B20" s="44" t="s">
        <v>204</v>
      </c>
      <c r="C20" s="45">
        <v>229.9</v>
      </c>
      <c r="D20" s="44" t="s">
        <v>206</v>
      </c>
      <c r="E20" s="46">
        <v>26</v>
      </c>
      <c r="F20" s="44" t="s">
        <v>93</v>
      </c>
      <c r="G20" s="46">
        <v>2280</v>
      </c>
      <c r="H20" s="77" t="s">
        <v>187</v>
      </c>
      <c r="I20" s="100">
        <v>0.1060655737704918</v>
      </c>
      <c r="J20" s="44" t="s">
        <v>184</v>
      </c>
      <c r="K20" s="47">
        <v>10.734782608695653</v>
      </c>
      <c r="L20" s="44" t="s">
        <v>184</v>
      </c>
      <c r="M20" s="47">
        <v>10.734782608695653</v>
      </c>
      <c r="N20" s="44" t="s">
        <v>112</v>
      </c>
      <c r="O20" s="47">
        <v>34.26986301369864</v>
      </c>
    </row>
    <row r="21" spans="1:15" s="48" customFormat="1" ht="11.25">
      <c r="A21" s="43">
        <v>15</v>
      </c>
      <c r="B21" s="44" t="s">
        <v>181</v>
      </c>
      <c r="C21" s="45">
        <v>227.9</v>
      </c>
      <c r="D21" s="44" t="s">
        <v>109</v>
      </c>
      <c r="E21" s="46">
        <v>25</v>
      </c>
      <c r="F21" s="44" t="s">
        <v>181</v>
      </c>
      <c r="G21" s="46">
        <v>2100</v>
      </c>
      <c r="H21" s="77" t="s">
        <v>109</v>
      </c>
      <c r="I21" s="100">
        <v>0.1020857142857143</v>
      </c>
      <c r="J21" s="44" t="s">
        <v>91</v>
      </c>
      <c r="K21" s="47">
        <v>10.5</v>
      </c>
      <c r="L21" s="44" t="s">
        <v>91</v>
      </c>
      <c r="M21" s="47">
        <v>10.5</v>
      </c>
      <c r="N21" s="44" t="s">
        <v>121</v>
      </c>
      <c r="O21" s="47">
        <v>33.23972602739727</v>
      </c>
    </row>
    <row r="22" spans="1:15" s="48" customFormat="1" ht="11.25">
      <c r="A22" s="43">
        <v>16</v>
      </c>
      <c r="B22" s="44" t="s">
        <v>79</v>
      </c>
      <c r="C22" s="45">
        <v>215</v>
      </c>
      <c r="D22" s="44" t="s">
        <v>75</v>
      </c>
      <c r="E22" s="46">
        <v>25</v>
      </c>
      <c r="F22" s="44" t="s">
        <v>90</v>
      </c>
      <c r="G22" s="46">
        <v>2000</v>
      </c>
      <c r="H22" s="77" t="s">
        <v>85</v>
      </c>
      <c r="I22" s="100">
        <v>0.10166666666666666</v>
      </c>
      <c r="J22" s="44" t="s">
        <v>16</v>
      </c>
      <c r="K22" s="47">
        <v>10.166666666666666</v>
      </c>
      <c r="L22" s="44" t="s">
        <v>16</v>
      </c>
      <c r="M22" s="47">
        <v>10.166666666666666</v>
      </c>
      <c r="N22" s="44" t="s">
        <v>200</v>
      </c>
      <c r="O22" s="47">
        <v>30.12465753424658</v>
      </c>
    </row>
    <row r="23" spans="1:15" s="48" customFormat="1" ht="11.25">
      <c r="A23" s="43">
        <v>17</v>
      </c>
      <c r="B23" s="44" t="s">
        <v>122</v>
      </c>
      <c r="C23" s="45">
        <v>206</v>
      </c>
      <c r="D23" s="44" t="s">
        <v>181</v>
      </c>
      <c r="E23" s="46">
        <v>24</v>
      </c>
      <c r="F23" s="44" t="s">
        <v>8</v>
      </c>
      <c r="G23" s="46">
        <v>2000</v>
      </c>
      <c r="H23" s="77" t="s">
        <v>92</v>
      </c>
      <c r="I23" s="100">
        <v>0.1011283185840708</v>
      </c>
      <c r="J23" s="44" t="s">
        <v>200</v>
      </c>
      <c r="K23" s="47">
        <v>9.882142857142856</v>
      </c>
      <c r="L23" s="44" t="s">
        <v>200</v>
      </c>
      <c r="M23" s="47">
        <v>9.882142857142856</v>
      </c>
      <c r="N23" s="44" t="s">
        <v>74</v>
      </c>
      <c r="O23" s="47">
        <v>29.684931506849317</v>
      </c>
    </row>
    <row r="24" spans="1:15" s="48" customFormat="1" ht="11.25">
      <c r="A24" s="43">
        <v>18</v>
      </c>
      <c r="B24" s="44" t="s">
        <v>106</v>
      </c>
      <c r="C24" s="45">
        <v>190.3</v>
      </c>
      <c r="D24" s="44" t="s">
        <v>106</v>
      </c>
      <c r="E24" s="46">
        <v>24</v>
      </c>
      <c r="F24" s="44" t="s">
        <v>79</v>
      </c>
      <c r="G24" s="46">
        <v>2000</v>
      </c>
      <c r="H24" s="77" t="s">
        <v>113</v>
      </c>
      <c r="I24" s="100">
        <v>0.1</v>
      </c>
      <c r="J24" s="44" t="s">
        <v>124</v>
      </c>
      <c r="K24" s="47">
        <v>9.846153846153847</v>
      </c>
      <c r="L24" s="44" t="s">
        <v>124</v>
      </c>
      <c r="M24" s="47">
        <v>9.846153846153847</v>
      </c>
      <c r="N24" s="44" t="s">
        <v>202</v>
      </c>
      <c r="O24" s="47">
        <v>28.620547945205487</v>
      </c>
    </row>
    <row r="25" spans="1:15" s="48" customFormat="1" ht="11.25">
      <c r="A25" s="43">
        <v>19</v>
      </c>
      <c r="B25" s="44" t="s">
        <v>206</v>
      </c>
      <c r="C25" s="45">
        <v>186.8</v>
      </c>
      <c r="D25" s="44" t="s">
        <v>199</v>
      </c>
      <c r="E25" s="46">
        <v>23</v>
      </c>
      <c r="F25" s="44" t="s">
        <v>106</v>
      </c>
      <c r="G25" s="46">
        <v>2000</v>
      </c>
      <c r="H25" s="77" t="s">
        <v>115</v>
      </c>
      <c r="I25" s="100">
        <v>0.09877777777777778</v>
      </c>
      <c r="J25" s="44" t="s">
        <v>181</v>
      </c>
      <c r="K25" s="47">
        <v>9.495833333333334</v>
      </c>
      <c r="L25" s="44" t="s">
        <v>181</v>
      </c>
      <c r="M25" s="47">
        <v>9.495833333333334</v>
      </c>
      <c r="N25" s="44" t="s">
        <v>106</v>
      </c>
      <c r="O25" s="47">
        <v>25.916438356164406</v>
      </c>
    </row>
    <row r="26" spans="1:15" s="48" customFormat="1" ht="11.25">
      <c r="A26" s="43">
        <v>20</v>
      </c>
      <c r="B26" s="44" t="s">
        <v>93</v>
      </c>
      <c r="C26" s="45">
        <v>185.1</v>
      </c>
      <c r="D26" s="44" t="s">
        <v>184</v>
      </c>
      <c r="E26" s="46">
        <v>23</v>
      </c>
      <c r="F26" s="44" t="s">
        <v>206</v>
      </c>
      <c r="G26" s="46">
        <v>2000</v>
      </c>
      <c r="H26" s="77" t="s">
        <v>23</v>
      </c>
      <c r="I26" s="100">
        <v>0.09833333333333333</v>
      </c>
      <c r="J26" s="44" t="s">
        <v>187</v>
      </c>
      <c r="K26" s="47">
        <v>9.242857142857144</v>
      </c>
      <c r="L26" s="44" t="s">
        <v>187</v>
      </c>
      <c r="M26" s="47">
        <v>9.242857142857144</v>
      </c>
      <c r="N26" s="44" t="s">
        <v>206</v>
      </c>
      <c r="O26" s="47">
        <v>22.416438356164406</v>
      </c>
    </row>
    <row r="27" spans="1:15" s="48" customFormat="1" ht="11.25">
      <c r="A27" s="43">
        <v>21</v>
      </c>
      <c r="B27" s="44" t="s">
        <v>108</v>
      </c>
      <c r="C27" s="45">
        <v>168.4</v>
      </c>
      <c r="D27" s="44" t="s">
        <v>126</v>
      </c>
      <c r="E27" s="46">
        <v>21</v>
      </c>
      <c r="F27" s="44" t="s">
        <v>21</v>
      </c>
      <c r="G27" s="46">
        <v>2000</v>
      </c>
      <c r="H27" s="77" t="s">
        <v>180</v>
      </c>
      <c r="I27" s="100">
        <v>0.09824999999999999</v>
      </c>
      <c r="J27" s="44" t="s">
        <v>123</v>
      </c>
      <c r="K27" s="47">
        <v>8.794444444444444</v>
      </c>
      <c r="L27" s="44" t="s">
        <v>123</v>
      </c>
      <c r="M27" s="47">
        <v>8.794444444444444</v>
      </c>
      <c r="N27" s="44" t="s">
        <v>108</v>
      </c>
      <c r="O27" s="47">
        <v>20.45479452054795</v>
      </c>
    </row>
    <row r="28" spans="1:15" s="48" customFormat="1" ht="11.25">
      <c r="A28" s="43">
        <v>22</v>
      </c>
      <c r="B28" s="44" t="s">
        <v>123</v>
      </c>
      <c r="C28" s="45">
        <v>158.3</v>
      </c>
      <c r="D28" s="44" t="s">
        <v>89</v>
      </c>
      <c r="E28" s="46">
        <v>20</v>
      </c>
      <c r="F28" s="44" t="s">
        <v>26</v>
      </c>
      <c r="G28" s="46">
        <v>2000</v>
      </c>
      <c r="H28" s="77" t="s">
        <v>19</v>
      </c>
      <c r="I28" s="100">
        <v>0.09644444444444444</v>
      </c>
      <c r="J28" s="44" t="s">
        <v>125</v>
      </c>
      <c r="K28" s="47">
        <v>8.461538461538462</v>
      </c>
      <c r="L28" s="44" t="s">
        <v>125</v>
      </c>
      <c r="M28" s="47">
        <v>8.461538461538462</v>
      </c>
      <c r="N28" s="44" t="s">
        <v>113</v>
      </c>
      <c r="O28" s="47">
        <v>17.808219178082197</v>
      </c>
    </row>
    <row r="29" spans="1:15" s="48" customFormat="1" ht="11.25">
      <c r="A29" s="43">
        <v>23</v>
      </c>
      <c r="B29" s="44" t="s">
        <v>27</v>
      </c>
      <c r="C29" s="45">
        <v>152.4</v>
      </c>
      <c r="D29" s="44" t="s">
        <v>27</v>
      </c>
      <c r="E29" s="46">
        <v>19</v>
      </c>
      <c r="F29" s="44" t="s">
        <v>184</v>
      </c>
      <c r="G29" s="46">
        <v>1800</v>
      </c>
      <c r="H29" s="77" t="s">
        <v>121</v>
      </c>
      <c r="I29" s="100">
        <v>0.09604166666666666</v>
      </c>
      <c r="J29" s="44" t="s">
        <v>8</v>
      </c>
      <c r="K29" s="47">
        <v>8.333333333333334</v>
      </c>
      <c r="L29" s="44" t="s">
        <v>8</v>
      </c>
      <c r="M29" s="47">
        <v>8.333333333333334</v>
      </c>
      <c r="N29" s="44" t="s">
        <v>115</v>
      </c>
      <c r="O29" s="47">
        <v>14.927397260273978</v>
      </c>
    </row>
    <row r="30" spans="1:15" s="48" customFormat="1" ht="11.25">
      <c r="A30" s="43">
        <v>24</v>
      </c>
      <c r="B30" s="44" t="s">
        <v>75</v>
      </c>
      <c r="C30" s="45">
        <v>135</v>
      </c>
      <c r="D30" s="44" t="s">
        <v>123</v>
      </c>
      <c r="E30" s="46">
        <v>18</v>
      </c>
      <c r="F30" s="44" t="s">
        <v>108</v>
      </c>
      <c r="G30" s="46">
        <v>1800</v>
      </c>
      <c r="H30" s="77" t="s">
        <v>106</v>
      </c>
      <c r="I30" s="100">
        <v>0.09515000000000001</v>
      </c>
      <c r="J30" s="44" t="s">
        <v>79</v>
      </c>
      <c r="K30" s="47">
        <v>8.26923076923077</v>
      </c>
      <c r="L30" s="44" t="s">
        <v>79</v>
      </c>
      <c r="M30" s="47">
        <v>8.26923076923077</v>
      </c>
      <c r="N30" s="44" t="s">
        <v>187</v>
      </c>
      <c r="O30" s="47">
        <v>14.563013698630144</v>
      </c>
    </row>
    <row r="31" spans="1:15" s="48" customFormat="1" ht="11.25">
      <c r="A31" s="43">
        <v>25</v>
      </c>
      <c r="B31" s="44" t="s">
        <v>112</v>
      </c>
      <c r="C31" s="45">
        <v>132.9</v>
      </c>
      <c r="D31" s="44" t="s">
        <v>29</v>
      </c>
      <c r="E31" s="46">
        <v>18</v>
      </c>
      <c r="F31" s="44" t="s">
        <v>123</v>
      </c>
      <c r="G31" s="46">
        <v>1800</v>
      </c>
      <c r="H31" s="77" t="s">
        <v>202</v>
      </c>
      <c r="I31" s="100">
        <v>0.09364</v>
      </c>
      <c r="J31" s="44" t="s">
        <v>27</v>
      </c>
      <c r="K31" s="47">
        <v>8.021052631578948</v>
      </c>
      <c r="L31" s="44" t="s">
        <v>27</v>
      </c>
      <c r="M31" s="47">
        <v>8.021052631578948</v>
      </c>
      <c r="N31" s="44" t="s">
        <v>19</v>
      </c>
      <c r="O31" s="47">
        <v>12.827397260273969</v>
      </c>
    </row>
    <row r="32" spans="1:15" s="48" customFormat="1" ht="11.25">
      <c r="A32" s="43">
        <v>26</v>
      </c>
      <c r="B32" s="44" t="s">
        <v>124</v>
      </c>
      <c r="C32" s="45">
        <v>128</v>
      </c>
      <c r="D32" s="44" t="s">
        <v>24</v>
      </c>
      <c r="E32" s="46">
        <v>18</v>
      </c>
      <c r="F32" s="44" t="s">
        <v>75</v>
      </c>
      <c r="G32" s="46">
        <v>1800</v>
      </c>
      <c r="H32" s="77" t="s">
        <v>108</v>
      </c>
      <c r="I32" s="100">
        <v>0.09355555555555556</v>
      </c>
      <c r="J32" s="44" t="s">
        <v>106</v>
      </c>
      <c r="K32" s="47">
        <v>7.929166666666667</v>
      </c>
      <c r="L32" s="44" t="s">
        <v>106</v>
      </c>
      <c r="M32" s="47">
        <v>7.929166666666667</v>
      </c>
      <c r="N32" s="44" t="s">
        <v>10</v>
      </c>
      <c r="O32" s="47">
        <v>11.342465753424658</v>
      </c>
    </row>
    <row r="33" spans="1:15" s="48" customFormat="1" ht="11.25">
      <c r="A33" s="43">
        <v>27</v>
      </c>
      <c r="B33" s="44" t="s">
        <v>125</v>
      </c>
      <c r="C33" s="45">
        <v>110</v>
      </c>
      <c r="D33" s="44" t="s">
        <v>90</v>
      </c>
      <c r="E33" s="46">
        <v>17</v>
      </c>
      <c r="F33" s="44" t="s">
        <v>124</v>
      </c>
      <c r="G33" s="46">
        <v>1800</v>
      </c>
      <c r="H33" s="77" t="s">
        <v>206</v>
      </c>
      <c r="I33" s="100">
        <v>0.09340000000000001</v>
      </c>
      <c r="J33" s="44" t="s">
        <v>121</v>
      </c>
      <c r="K33" s="47">
        <v>7.683333333333334</v>
      </c>
      <c r="L33" s="44" t="s">
        <v>121</v>
      </c>
      <c r="M33" s="47">
        <v>7.683333333333334</v>
      </c>
      <c r="N33" s="44" t="s">
        <v>123</v>
      </c>
      <c r="O33" s="47">
        <v>10.354794520547955</v>
      </c>
    </row>
    <row r="34" spans="1:15" s="48" customFormat="1" ht="11.25">
      <c r="A34" s="43">
        <v>28</v>
      </c>
      <c r="B34" s="44" t="s">
        <v>29</v>
      </c>
      <c r="C34" s="45">
        <v>107.4</v>
      </c>
      <c r="D34" s="44" t="s">
        <v>115</v>
      </c>
      <c r="E34" s="46">
        <v>17</v>
      </c>
      <c r="F34" s="44" t="s">
        <v>13</v>
      </c>
      <c r="G34" s="46">
        <v>1500</v>
      </c>
      <c r="H34" s="77" t="s">
        <v>200</v>
      </c>
      <c r="I34" s="100">
        <v>0.09223333333333333</v>
      </c>
      <c r="J34" s="44" t="s">
        <v>204</v>
      </c>
      <c r="K34" s="47">
        <v>7.663333333333333</v>
      </c>
      <c r="L34" s="44" t="s">
        <v>204</v>
      </c>
      <c r="M34" s="47">
        <v>7.663333333333333</v>
      </c>
      <c r="N34" s="44" t="s">
        <v>23</v>
      </c>
      <c r="O34" s="47">
        <v>9.684931506849317</v>
      </c>
    </row>
    <row r="35" spans="1:15" s="48" customFormat="1" ht="11.25">
      <c r="A35" s="43">
        <v>29</v>
      </c>
      <c r="B35" s="44" t="s">
        <v>113</v>
      </c>
      <c r="C35" s="45">
        <v>100</v>
      </c>
      <c r="D35" s="44" t="s">
        <v>113</v>
      </c>
      <c r="E35" s="46">
        <v>14</v>
      </c>
      <c r="F35" s="44" t="s">
        <v>116</v>
      </c>
      <c r="G35" s="46">
        <v>1500</v>
      </c>
      <c r="H35" s="77" t="s">
        <v>16</v>
      </c>
      <c r="I35" s="100">
        <v>0.0915</v>
      </c>
      <c r="J35" s="44" t="s">
        <v>116</v>
      </c>
      <c r="K35" s="47">
        <v>7.554545454545454</v>
      </c>
      <c r="L35" s="44" t="s">
        <v>116</v>
      </c>
      <c r="M35" s="47">
        <v>7.554545454545454</v>
      </c>
      <c r="N35" s="44" t="s">
        <v>16</v>
      </c>
      <c r="O35" s="47">
        <v>9.308219178082197</v>
      </c>
    </row>
    <row r="36" spans="1:15" s="48" customFormat="1" ht="11.25">
      <c r="A36" s="43">
        <v>30</v>
      </c>
      <c r="B36" s="44" t="s">
        <v>13</v>
      </c>
      <c r="C36" s="45">
        <v>99.5</v>
      </c>
      <c r="D36" s="44" t="s">
        <v>13</v>
      </c>
      <c r="E36" s="46">
        <v>14</v>
      </c>
      <c r="F36" s="44" t="s">
        <v>112</v>
      </c>
      <c r="G36" s="46">
        <v>1200</v>
      </c>
      <c r="H36" s="77" t="s">
        <v>123</v>
      </c>
      <c r="I36" s="100">
        <v>0.08794444444444445</v>
      </c>
      <c r="J36" s="44" t="s">
        <v>17</v>
      </c>
      <c r="K36" s="47">
        <v>7.457142857142857</v>
      </c>
      <c r="L36" s="44" t="s">
        <v>17</v>
      </c>
      <c r="M36" s="47">
        <v>7.457142857142857</v>
      </c>
      <c r="N36" s="44" t="s">
        <v>120</v>
      </c>
      <c r="O36" s="47">
        <v>2.475342465753428</v>
      </c>
    </row>
    <row r="37" spans="1:15" s="48" customFormat="1" ht="11.25">
      <c r="A37" s="43">
        <v>31</v>
      </c>
      <c r="B37" s="44" t="s">
        <v>78</v>
      </c>
      <c r="C37" s="45">
        <v>99</v>
      </c>
      <c r="D37" s="44" t="s">
        <v>74</v>
      </c>
      <c r="E37" s="46">
        <v>14</v>
      </c>
      <c r="F37" s="44" t="s">
        <v>78</v>
      </c>
      <c r="G37" s="46">
        <v>1200</v>
      </c>
      <c r="H37" s="77" t="s">
        <v>120</v>
      </c>
      <c r="I37" s="100">
        <v>0.086</v>
      </c>
      <c r="J37" s="44" t="s">
        <v>18</v>
      </c>
      <c r="K37" s="47">
        <v>7.325</v>
      </c>
      <c r="L37" s="44" t="s">
        <v>18</v>
      </c>
      <c r="M37" s="47">
        <v>7.325</v>
      </c>
      <c r="N37" s="44" t="s">
        <v>85</v>
      </c>
      <c r="O37" s="47">
        <v>1.168493150684931</v>
      </c>
    </row>
    <row r="38" spans="1:15" s="48" customFormat="1" ht="11.25">
      <c r="A38" s="43">
        <v>32</v>
      </c>
      <c r="B38" s="44" t="s">
        <v>16</v>
      </c>
      <c r="C38" s="45">
        <v>91.5</v>
      </c>
      <c r="D38" s="44" t="s">
        <v>26</v>
      </c>
      <c r="E38" s="46">
        <v>14</v>
      </c>
      <c r="F38" s="44" t="s">
        <v>97</v>
      </c>
      <c r="G38" s="46">
        <v>1200</v>
      </c>
      <c r="H38" s="77" t="s">
        <v>78</v>
      </c>
      <c r="I38" s="100">
        <v>0.0825</v>
      </c>
      <c r="J38" s="44" t="s">
        <v>206</v>
      </c>
      <c r="K38" s="47">
        <v>7.184615384615385</v>
      </c>
      <c r="L38" s="44" t="s">
        <v>206</v>
      </c>
      <c r="M38" s="47">
        <v>7.184615384615385</v>
      </c>
      <c r="N38" s="44" t="s">
        <v>89</v>
      </c>
      <c r="O38" s="47">
        <v>0.5479452054794933</v>
      </c>
    </row>
    <row r="39" spans="1:15" s="48" customFormat="1" ht="11.25">
      <c r="A39" s="43">
        <v>33</v>
      </c>
      <c r="B39" s="44" t="s">
        <v>115</v>
      </c>
      <c r="C39" s="45">
        <v>88.9</v>
      </c>
      <c r="D39" s="44" t="s">
        <v>124</v>
      </c>
      <c r="E39" s="46">
        <v>13</v>
      </c>
      <c r="F39" s="44" t="s">
        <v>113</v>
      </c>
      <c r="G39" s="46">
        <v>1000</v>
      </c>
      <c r="H39" s="77" t="s">
        <v>122</v>
      </c>
      <c r="I39" s="100">
        <v>0.0824</v>
      </c>
      <c r="J39" s="44" t="s">
        <v>113</v>
      </c>
      <c r="K39" s="47">
        <v>7.142857142857143</v>
      </c>
      <c r="L39" s="44" t="s">
        <v>113</v>
      </c>
      <c r="M39" s="47">
        <v>7.142857142857143</v>
      </c>
      <c r="N39" s="44" t="s">
        <v>122</v>
      </c>
      <c r="O39" s="47">
        <v>0.5205479452054931</v>
      </c>
    </row>
    <row r="40" spans="1:15" s="48" customFormat="1" ht="11.25">
      <c r="A40" s="43">
        <v>34</v>
      </c>
      <c r="B40" s="44" t="s">
        <v>19</v>
      </c>
      <c r="C40" s="45">
        <v>86.8</v>
      </c>
      <c r="D40" s="44" t="s">
        <v>125</v>
      </c>
      <c r="E40" s="46">
        <v>13</v>
      </c>
      <c r="F40" s="44" t="s">
        <v>16</v>
      </c>
      <c r="G40" s="46">
        <v>1000</v>
      </c>
      <c r="H40" s="77" t="s">
        <v>89</v>
      </c>
      <c r="I40" s="100">
        <v>0.08235294117647059</v>
      </c>
      <c r="J40" s="44" t="s">
        <v>13</v>
      </c>
      <c r="K40" s="47">
        <v>7.107142857142857</v>
      </c>
      <c r="L40" s="44" t="s">
        <v>13</v>
      </c>
      <c r="M40" s="47">
        <v>7.107142857142857</v>
      </c>
      <c r="N40" s="44" t="s">
        <v>78</v>
      </c>
      <c r="O40" s="47">
        <v>0.36986301369863384</v>
      </c>
    </row>
    <row r="41" spans="1:15" s="48" customFormat="1" ht="11.25">
      <c r="A41" s="43">
        <v>35</v>
      </c>
      <c r="B41" s="44" t="s">
        <v>116</v>
      </c>
      <c r="C41" s="45">
        <v>83.1</v>
      </c>
      <c r="D41" s="44" t="s">
        <v>116</v>
      </c>
      <c r="E41" s="46">
        <v>11</v>
      </c>
      <c r="F41" s="44" t="s">
        <v>91</v>
      </c>
      <c r="G41" s="46">
        <v>1000</v>
      </c>
      <c r="H41" s="77" t="s">
        <v>93</v>
      </c>
      <c r="I41" s="100">
        <v>0.08118421052631579</v>
      </c>
      <c r="J41" s="44" t="s">
        <v>122</v>
      </c>
      <c r="K41" s="47">
        <v>6.866666666666666</v>
      </c>
      <c r="L41" s="44" t="s">
        <v>122</v>
      </c>
      <c r="M41" s="47">
        <v>6.866666666666666</v>
      </c>
      <c r="N41" s="44" t="s">
        <v>93</v>
      </c>
      <c r="O41" s="47">
        <v>-2.297260273972597</v>
      </c>
    </row>
    <row r="42" spans="1:15" s="48" customFormat="1" ht="11.25">
      <c r="A42" s="43">
        <v>36</v>
      </c>
      <c r="B42" s="44" t="s">
        <v>74</v>
      </c>
      <c r="C42" s="45">
        <v>79</v>
      </c>
      <c r="D42" s="44" t="s">
        <v>97</v>
      </c>
      <c r="E42" s="46">
        <v>10</v>
      </c>
      <c r="F42" s="44" t="s">
        <v>24</v>
      </c>
      <c r="G42" s="46">
        <v>1000</v>
      </c>
      <c r="H42" s="77" t="s">
        <v>204</v>
      </c>
      <c r="I42" s="100">
        <v>0.07982638888888889</v>
      </c>
      <c r="J42" s="44" t="s">
        <v>93</v>
      </c>
      <c r="K42" s="47">
        <v>6.610714285714286</v>
      </c>
      <c r="L42" s="44" t="s">
        <v>93</v>
      </c>
      <c r="M42" s="47">
        <v>6.610714285714286</v>
      </c>
      <c r="N42" s="44" t="s">
        <v>18</v>
      </c>
      <c r="O42" s="47">
        <v>-3.576712328767119</v>
      </c>
    </row>
    <row r="43" spans="1:15" s="48" customFormat="1" ht="11.25">
      <c r="A43" s="43">
        <v>37</v>
      </c>
      <c r="B43" s="44" t="s">
        <v>187</v>
      </c>
      <c r="C43" s="45">
        <v>64.7</v>
      </c>
      <c r="D43" s="44" t="s">
        <v>21</v>
      </c>
      <c r="E43" s="46">
        <v>10</v>
      </c>
      <c r="F43" s="44" t="s">
        <v>28</v>
      </c>
      <c r="G43" s="46">
        <v>1000</v>
      </c>
      <c r="H43" s="77" t="s">
        <v>75</v>
      </c>
      <c r="I43" s="100">
        <v>0.075</v>
      </c>
      <c r="J43" s="44" t="s">
        <v>23</v>
      </c>
      <c r="K43" s="47">
        <v>6.555555555555555</v>
      </c>
      <c r="L43" s="44" t="s">
        <v>23</v>
      </c>
      <c r="M43" s="47">
        <v>6.555555555555555</v>
      </c>
      <c r="N43" s="44" t="s">
        <v>118</v>
      </c>
      <c r="O43" s="47">
        <v>-4.10958904109589</v>
      </c>
    </row>
    <row r="44" spans="1:15" s="48" customFormat="1" ht="11.25">
      <c r="A44" s="43">
        <v>38</v>
      </c>
      <c r="B44" s="44" t="s">
        <v>91</v>
      </c>
      <c r="C44" s="45">
        <v>63</v>
      </c>
      <c r="D44" s="44" t="s">
        <v>120</v>
      </c>
      <c r="E44" s="46">
        <v>10</v>
      </c>
      <c r="F44" s="44" t="s">
        <v>84</v>
      </c>
      <c r="G44" s="46">
        <v>1000</v>
      </c>
      <c r="H44" s="77" t="s">
        <v>15</v>
      </c>
      <c r="I44" s="100">
        <v>0.075</v>
      </c>
      <c r="J44" s="44" t="s">
        <v>28</v>
      </c>
      <c r="K44" s="47">
        <v>6.357142857142857</v>
      </c>
      <c r="L44" s="44" t="s">
        <v>28</v>
      </c>
      <c r="M44" s="47">
        <v>6.357142857142857</v>
      </c>
      <c r="N44" s="44" t="s">
        <v>15</v>
      </c>
      <c r="O44" s="47">
        <v>-5.178082191780817</v>
      </c>
    </row>
    <row r="45" spans="1:15" s="48" customFormat="1" ht="11.25">
      <c r="A45" s="43">
        <v>39</v>
      </c>
      <c r="B45" s="44" t="s">
        <v>97</v>
      </c>
      <c r="C45" s="45">
        <v>61.7</v>
      </c>
      <c r="D45" s="44" t="s">
        <v>16</v>
      </c>
      <c r="E45" s="46">
        <v>9</v>
      </c>
      <c r="F45" s="44" t="s">
        <v>27</v>
      </c>
      <c r="G45" s="46">
        <v>900</v>
      </c>
      <c r="H45" s="77" t="s">
        <v>18</v>
      </c>
      <c r="I45" s="100">
        <v>0.07325</v>
      </c>
      <c r="J45" s="44" t="s">
        <v>108</v>
      </c>
      <c r="K45" s="47">
        <v>6.237037037037037</v>
      </c>
      <c r="L45" s="44" t="s">
        <v>108</v>
      </c>
      <c r="M45" s="47">
        <v>6.237037037037037</v>
      </c>
      <c r="N45" s="44" t="s">
        <v>204</v>
      </c>
      <c r="O45" s="47">
        <v>-6.812328767123262</v>
      </c>
    </row>
    <row r="46" spans="1:15" s="48" customFormat="1" ht="11.25">
      <c r="A46" s="43">
        <v>40</v>
      </c>
      <c r="B46" s="44" t="s">
        <v>24</v>
      </c>
      <c r="C46" s="45">
        <v>61.7</v>
      </c>
      <c r="D46" s="44" t="s">
        <v>23</v>
      </c>
      <c r="E46" s="46">
        <v>9</v>
      </c>
      <c r="F46" s="44" t="s">
        <v>115</v>
      </c>
      <c r="G46" s="46">
        <v>900</v>
      </c>
      <c r="H46" s="77" t="s">
        <v>124</v>
      </c>
      <c r="I46" s="100">
        <v>0.07111111111111111</v>
      </c>
      <c r="J46" s="44" t="s">
        <v>97</v>
      </c>
      <c r="K46" s="47">
        <v>6.17</v>
      </c>
      <c r="L46" s="44" t="s">
        <v>97</v>
      </c>
      <c r="M46" s="47">
        <v>6.17</v>
      </c>
      <c r="N46" s="44" t="s">
        <v>94</v>
      </c>
      <c r="O46" s="47">
        <v>-9.863013698630137</v>
      </c>
    </row>
    <row r="47" spans="1:15" s="48" customFormat="1" ht="11.25">
      <c r="A47" s="43">
        <v>41</v>
      </c>
      <c r="B47" s="44" t="s">
        <v>21</v>
      </c>
      <c r="C47" s="45">
        <v>60.1</v>
      </c>
      <c r="D47" s="44" t="s">
        <v>78</v>
      </c>
      <c r="E47" s="46">
        <v>8</v>
      </c>
      <c r="F47" s="44" t="s">
        <v>19</v>
      </c>
      <c r="G47" s="46">
        <v>900</v>
      </c>
      <c r="H47" s="77" t="s">
        <v>13</v>
      </c>
      <c r="I47" s="100">
        <v>0.06633333333333333</v>
      </c>
      <c r="J47" s="44" t="s">
        <v>21</v>
      </c>
      <c r="K47" s="47">
        <v>6.01</v>
      </c>
      <c r="L47" s="44" t="s">
        <v>21</v>
      </c>
      <c r="M47" s="47">
        <v>6.01</v>
      </c>
      <c r="N47" s="44" t="s">
        <v>25</v>
      </c>
      <c r="O47" s="47">
        <v>-10.43835616438356</v>
      </c>
    </row>
    <row r="48" spans="1:15" s="48" customFormat="1" ht="11.25">
      <c r="A48" s="43">
        <v>42</v>
      </c>
      <c r="B48" s="44" t="s">
        <v>23</v>
      </c>
      <c r="C48" s="45">
        <v>59</v>
      </c>
      <c r="D48" s="44" t="s">
        <v>187</v>
      </c>
      <c r="E48" s="46">
        <v>7</v>
      </c>
      <c r="F48" s="44" t="s">
        <v>29</v>
      </c>
      <c r="G48" s="46">
        <v>800</v>
      </c>
      <c r="H48" s="77" t="s">
        <v>91</v>
      </c>
      <c r="I48" s="100">
        <v>0.063</v>
      </c>
      <c r="J48" s="44" t="s">
        <v>29</v>
      </c>
      <c r="K48" s="47">
        <v>5.966666666666667</v>
      </c>
      <c r="L48" s="44" t="s">
        <v>29</v>
      </c>
      <c r="M48" s="47">
        <v>5.966666666666667</v>
      </c>
      <c r="N48" s="44" t="s">
        <v>7</v>
      </c>
      <c r="O48" s="47">
        <v>-11.395890410958902</v>
      </c>
    </row>
    <row r="49" spans="1:15" s="48" customFormat="1" ht="11.25">
      <c r="A49" s="43">
        <v>43</v>
      </c>
      <c r="B49" s="44" t="s">
        <v>26</v>
      </c>
      <c r="C49" s="45">
        <v>58.7</v>
      </c>
      <c r="D49" s="44" t="s">
        <v>17</v>
      </c>
      <c r="E49" s="46">
        <v>7</v>
      </c>
      <c r="F49" s="44" t="s">
        <v>14</v>
      </c>
      <c r="G49" s="46">
        <v>800</v>
      </c>
      <c r="H49" s="77" t="s">
        <v>24</v>
      </c>
      <c r="I49" s="100">
        <v>0.061700000000000005</v>
      </c>
      <c r="J49" s="44" t="s">
        <v>74</v>
      </c>
      <c r="K49" s="47">
        <v>5.642857142857143</v>
      </c>
      <c r="L49" s="44" t="s">
        <v>74</v>
      </c>
      <c r="M49" s="47">
        <v>5.642857142857143</v>
      </c>
      <c r="N49" s="44" t="s">
        <v>190</v>
      </c>
      <c r="O49" s="47">
        <v>-12.657534246575342</v>
      </c>
    </row>
    <row r="50" spans="1:15" s="48" customFormat="1" ht="11.25">
      <c r="A50" s="43">
        <v>44</v>
      </c>
      <c r="B50" s="44" t="s">
        <v>120</v>
      </c>
      <c r="C50" s="45">
        <v>55.9</v>
      </c>
      <c r="D50" s="44" t="s">
        <v>28</v>
      </c>
      <c r="E50" s="46">
        <v>7</v>
      </c>
      <c r="F50" s="44" t="s">
        <v>15</v>
      </c>
      <c r="G50" s="46">
        <v>720</v>
      </c>
      <c r="H50" s="77" t="s">
        <v>7</v>
      </c>
      <c r="I50" s="100">
        <v>0.0594</v>
      </c>
      <c r="J50" s="44" t="s">
        <v>120</v>
      </c>
      <c r="K50" s="47">
        <v>5.59</v>
      </c>
      <c r="L50" s="44" t="s">
        <v>120</v>
      </c>
      <c r="M50" s="47">
        <v>5.59</v>
      </c>
      <c r="N50" s="44" t="s">
        <v>75</v>
      </c>
      <c r="O50" s="47">
        <v>-12.945205479452056</v>
      </c>
    </row>
    <row r="51" spans="1:15" s="48" customFormat="1" ht="11.25">
      <c r="A51" s="43">
        <v>45</v>
      </c>
      <c r="B51" s="44" t="s">
        <v>15</v>
      </c>
      <c r="C51" s="45">
        <v>54</v>
      </c>
      <c r="D51" s="44" t="s">
        <v>7</v>
      </c>
      <c r="E51" s="46">
        <v>7</v>
      </c>
      <c r="F51" s="44" t="s">
        <v>126</v>
      </c>
      <c r="G51" s="46">
        <v>700</v>
      </c>
      <c r="H51" s="77" t="s">
        <v>116</v>
      </c>
      <c r="I51" s="100">
        <v>0.0554</v>
      </c>
      <c r="J51" s="44" t="s">
        <v>75</v>
      </c>
      <c r="K51" s="47">
        <v>5.4</v>
      </c>
      <c r="L51" s="44" t="s">
        <v>75</v>
      </c>
      <c r="M51" s="47">
        <v>5.4</v>
      </c>
      <c r="N51" s="44" t="s">
        <v>102</v>
      </c>
      <c r="O51" s="47">
        <v>-16.43835616438356</v>
      </c>
    </row>
    <row r="52" spans="1:15" s="48" customFormat="1" ht="11.25">
      <c r="A52" s="43">
        <v>46</v>
      </c>
      <c r="B52" s="44" t="s">
        <v>17</v>
      </c>
      <c r="C52" s="45">
        <v>52.2</v>
      </c>
      <c r="D52" s="44" t="s">
        <v>202</v>
      </c>
      <c r="E52" s="46">
        <v>6</v>
      </c>
      <c r="F52" s="44" t="s">
        <v>120</v>
      </c>
      <c r="G52" s="46">
        <v>650</v>
      </c>
      <c r="H52" s="77" t="s">
        <v>97</v>
      </c>
      <c r="I52" s="100">
        <v>0.051416666666666666</v>
      </c>
      <c r="J52" s="44" t="s">
        <v>115</v>
      </c>
      <c r="K52" s="47">
        <v>5.229411764705882</v>
      </c>
      <c r="L52" s="44" t="s">
        <v>115</v>
      </c>
      <c r="M52" s="47">
        <v>5.229411764705882</v>
      </c>
      <c r="N52" s="44" t="s">
        <v>91</v>
      </c>
      <c r="O52" s="47">
        <v>-19.191780821917803</v>
      </c>
    </row>
    <row r="53" spans="1:15" s="48" customFormat="1" ht="11.25">
      <c r="A53" s="43">
        <v>47</v>
      </c>
      <c r="B53" s="44" t="s">
        <v>28</v>
      </c>
      <c r="C53" s="45">
        <v>44.5</v>
      </c>
      <c r="D53" s="44" t="s">
        <v>19</v>
      </c>
      <c r="E53" s="46">
        <v>6</v>
      </c>
      <c r="F53" s="44" t="s">
        <v>187</v>
      </c>
      <c r="G53" s="46">
        <v>610</v>
      </c>
      <c r="H53" s="77" t="s">
        <v>28</v>
      </c>
      <c r="I53" s="100">
        <v>0.0445</v>
      </c>
      <c r="J53" s="44" t="s">
        <v>12</v>
      </c>
      <c r="K53" s="47">
        <v>5</v>
      </c>
      <c r="L53" s="44" t="s">
        <v>12</v>
      </c>
      <c r="M53" s="47">
        <v>5</v>
      </c>
      <c r="N53" s="44" t="s">
        <v>22</v>
      </c>
      <c r="O53" s="47">
        <v>-19.226027397260275</v>
      </c>
    </row>
    <row r="54" spans="1:15" s="48" customFormat="1" ht="11.25">
      <c r="A54" s="43">
        <v>48</v>
      </c>
      <c r="B54" s="44" t="s">
        <v>10</v>
      </c>
      <c r="C54" s="45">
        <v>36</v>
      </c>
      <c r="D54" s="44" t="s">
        <v>91</v>
      </c>
      <c r="E54" s="46">
        <v>6</v>
      </c>
      <c r="F54" s="44" t="s">
        <v>74</v>
      </c>
      <c r="G54" s="46">
        <v>600</v>
      </c>
      <c r="H54" s="77" t="s">
        <v>190</v>
      </c>
      <c r="I54" s="100">
        <v>0.04</v>
      </c>
      <c r="J54" s="44" t="s">
        <v>112</v>
      </c>
      <c r="K54" s="47">
        <v>4.746428571428572</v>
      </c>
      <c r="L54" s="44" t="s">
        <v>112</v>
      </c>
      <c r="M54" s="47">
        <v>4.746428571428572</v>
      </c>
      <c r="N54" s="44" t="s">
        <v>124</v>
      </c>
      <c r="O54" s="47">
        <v>-19.945205479452056</v>
      </c>
    </row>
    <row r="55" spans="1:15" s="48" customFormat="1" ht="11.25">
      <c r="A55" s="43">
        <v>49</v>
      </c>
      <c r="B55" s="44" t="s">
        <v>7</v>
      </c>
      <c r="C55" s="45">
        <v>29.7</v>
      </c>
      <c r="D55" s="44" t="s">
        <v>85</v>
      </c>
      <c r="E55" s="46">
        <v>5</v>
      </c>
      <c r="F55" s="44" t="s">
        <v>23</v>
      </c>
      <c r="G55" s="46">
        <v>600</v>
      </c>
      <c r="H55" s="77" t="s">
        <v>12</v>
      </c>
      <c r="I55" s="100">
        <v>0.03333333333333333</v>
      </c>
      <c r="J55" s="44" t="s">
        <v>7</v>
      </c>
      <c r="K55" s="47">
        <v>4.242857142857143</v>
      </c>
      <c r="L55" s="44" t="s">
        <v>7</v>
      </c>
      <c r="M55" s="47">
        <v>4.242857142857143</v>
      </c>
      <c r="N55" s="44" t="s">
        <v>24</v>
      </c>
      <c r="O55" s="47">
        <v>-20.4917808219178</v>
      </c>
    </row>
    <row r="56" spans="1:15" s="48" customFormat="1" ht="11.25">
      <c r="A56" s="43">
        <v>50</v>
      </c>
      <c r="B56" s="44" t="s">
        <v>18</v>
      </c>
      <c r="C56" s="45">
        <v>29.3</v>
      </c>
      <c r="D56" s="44" t="s">
        <v>18</v>
      </c>
      <c r="E56" s="46">
        <v>4</v>
      </c>
      <c r="F56" s="44" t="s">
        <v>12</v>
      </c>
      <c r="G56" s="46">
        <v>600</v>
      </c>
      <c r="H56" s="77" t="s">
        <v>125</v>
      </c>
      <c r="I56" s="100">
        <v>0.030555555555555555</v>
      </c>
      <c r="J56" s="44" t="s">
        <v>26</v>
      </c>
      <c r="K56" s="47">
        <v>4.192857142857143</v>
      </c>
      <c r="L56" s="44" t="s">
        <v>26</v>
      </c>
      <c r="M56" s="47">
        <v>4.192857142857143</v>
      </c>
      <c r="N56" s="44" t="s">
        <v>13</v>
      </c>
      <c r="O56" s="47">
        <v>-23.787671232876704</v>
      </c>
    </row>
    <row r="57" spans="1:15" s="48" customFormat="1" ht="11.25">
      <c r="A57" s="43">
        <v>51</v>
      </c>
      <c r="B57" s="44" t="s">
        <v>12</v>
      </c>
      <c r="C57" s="45">
        <v>20</v>
      </c>
      <c r="D57" s="44" t="s">
        <v>12</v>
      </c>
      <c r="E57" s="46">
        <v>4</v>
      </c>
      <c r="F57" s="44" t="s">
        <v>110</v>
      </c>
      <c r="G57" s="46">
        <v>600</v>
      </c>
      <c r="H57" s="77" t="s">
        <v>21</v>
      </c>
      <c r="I57" s="100">
        <v>0.03005</v>
      </c>
      <c r="J57" s="44" t="s">
        <v>14</v>
      </c>
      <c r="K57" s="47">
        <v>4</v>
      </c>
      <c r="L57" s="44" t="s">
        <v>14</v>
      </c>
      <c r="M57" s="47">
        <v>4</v>
      </c>
      <c r="N57" s="44" t="s">
        <v>12</v>
      </c>
      <c r="O57" s="47">
        <v>-29.315068493150683</v>
      </c>
    </row>
    <row r="58" spans="1:15" s="48" customFormat="1" ht="11.25">
      <c r="A58" s="43">
        <v>52</v>
      </c>
      <c r="B58" s="44" t="s">
        <v>110</v>
      </c>
      <c r="C58" s="45">
        <v>17.9</v>
      </c>
      <c r="D58" s="44" t="s">
        <v>190</v>
      </c>
      <c r="E58" s="46">
        <v>4</v>
      </c>
      <c r="F58" s="44" t="s">
        <v>185</v>
      </c>
      <c r="G58" s="46">
        <v>600</v>
      </c>
      <c r="H58" s="77" t="s">
        <v>25</v>
      </c>
      <c r="I58" s="100">
        <v>0.03</v>
      </c>
      <c r="J58" s="44" t="s">
        <v>117</v>
      </c>
      <c r="K58" s="47">
        <v>3.7</v>
      </c>
      <c r="L58" s="44" t="s">
        <v>117</v>
      </c>
      <c r="M58" s="47">
        <v>3.7</v>
      </c>
      <c r="N58" s="44" t="s">
        <v>191</v>
      </c>
      <c r="O58" s="47">
        <v>-29.58904109589041</v>
      </c>
    </row>
    <row r="59" spans="1:15" s="48" customFormat="1" ht="11.25">
      <c r="A59" s="43">
        <v>53</v>
      </c>
      <c r="B59" s="44" t="s">
        <v>190</v>
      </c>
      <c r="C59" s="45">
        <v>12</v>
      </c>
      <c r="D59" s="44" t="s">
        <v>10</v>
      </c>
      <c r="E59" s="46">
        <v>3</v>
      </c>
      <c r="F59" s="44" t="s">
        <v>7</v>
      </c>
      <c r="G59" s="46">
        <v>500</v>
      </c>
      <c r="H59" s="77" t="s">
        <v>110</v>
      </c>
      <c r="I59" s="100">
        <v>0.02983333333333333</v>
      </c>
      <c r="J59" s="44" t="s">
        <v>24</v>
      </c>
      <c r="K59" s="47">
        <v>3.427777777777778</v>
      </c>
      <c r="L59" s="44" t="s">
        <v>24</v>
      </c>
      <c r="M59" s="47">
        <v>3.427777777777778</v>
      </c>
      <c r="N59" s="44" t="s">
        <v>110</v>
      </c>
      <c r="O59" s="47">
        <v>-31.415068493150685</v>
      </c>
    </row>
    <row r="60" spans="1:15" s="48" customFormat="1" ht="11.25">
      <c r="A60" s="43">
        <v>54</v>
      </c>
      <c r="B60" s="44" t="s">
        <v>14</v>
      </c>
      <c r="C60" s="45">
        <v>8</v>
      </c>
      <c r="D60" s="44" t="s">
        <v>14</v>
      </c>
      <c r="E60" s="46">
        <v>2</v>
      </c>
      <c r="F60" s="44" t="s">
        <v>117</v>
      </c>
      <c r="G60" s="46">
        <v>500</v>
      </c>
      <c r="H60" s="77" t="s">
        <v>26</v>
      </c>
      <c r="I60" s="100">
        <v>0.02935</v>
      </c>
      <c r="J60" s="44" t="s">
        <v>190</v>
      </c>
      <c r="K60" s="47">
        <v>3</v>
      </c>
      <c r="L60" s="44" t="s">
        <v>190</v>
      </c>
      <c r="M60" s="47">
        <v>3</v>
      </c>
      <c r="N60" s="44" t="s">
        <v>117</v>
      </c>
      <c r="O60" s="47">
        <v>-33.6958904109589</v>
      </c>
    </row>
    <row r="61" spans="1:15" s="48" customFormat="1" ht="11.25">
      <c r="A61" s="43">
        <v>55</v>
      </c>
      <c r="B61" s="44" t="s">
        <v>117</v>
      </c>
      <c r="C61" s="45">
        <v>7.4</v>
      </c>
      <c r="D61" s="44" t="s">
        <v>117</v>
      </c>
      <c r="E61" s="46">
        <v>2</v>
      </c>
      <c r="F61" s="44" t="s">
        <v>20</v>
      </c>
      <c r="G61" s="46">
        <v>500</v>
      </c>
      <c r="H61" s="77" t="s">
        <v>17</v>
      </c>
      <c r="I61" s="100">
        <v>0.017400000000000002</v>
      </c>
      <c r="J61" s="44" t="s">
        <v>25</v>
      </c>
      <c r="K61" s="47">
        <v>3</v>
      </c>
      <c r="L61" s="44" t="s">
        <v>25</v>
      </c>
      <c r="M61" s="47">
        <v>3</v>
      </c>
      <c r="N61" s="44" t="s">
        <v>97</v>
      </c>
      <c r="O61" s="47">
        <v>-36.93013698630136</v>
      </c>
    </row>
    <row r="62" spans="1:15" s="48" customFormat="1" ht="11.25">
      <c r="A62" s="43">
        <v>56</v>
      </c>
      <c r="B62" s="44" t="s">
        <v>85</v>
      </c>
      <c r="C62" s="45">
        <v>6.1</v>
      </c>
      <c r="D62" s="44" t="s">
        <v>25</v>
      </c>
      <c r="E62" s="46">
        <v>2</v>
      </c>
      <c r="F62" s="44" t="s">
        <v>18</v>
      </c>
      <c r="G62" s="46">
        <v>400</v>
      </c>
      <c r="H62" s="77" t="s">
        <v>117</v>
      </c>
      <c r="I62" s="100">
        <v>0.0148</v>
      </c>
      <c r="J62" s="44" t="s">
        <v>185</v>
      </c>
      <c r="K62" s="47">
        <v>2</v>
      </c>
      <c r="L62" s="44" t="s">
        <v>185</v>
      </c>
      <c r="M62" s="47">
        <v>2</v>
      </c>
      <c r="N62" s="44" t="s">
        <v>28</v>
      </c>
      <c r="O62" s="47">
        <v>-37.6917808219178</v>
      </c>
    </row>
    <row r="63" spans="1:15" s="48" customFormat="1" ht="11.25">
      <c r="A63" s="43">
        <v>57</v>
      </c>
      <c r="B63" s="44" t="s">
        <v>25</v>
      </c>
      <c r="C63" s="45">
        <v>6</v>
      </c>
      <c r="D63" s="44" t="s">
        <v>110</v>
      </c>
      <c r="E63" s="46">
        <v>1</v>
      </c>
      <c r="F63" s="44" t="s">
        <v>191</v>
      </c>
      <c r="G63" s="46">
        <v>360</v>
      </c>
      <c r="H63" s="77" t="s">
        <v>14</v>
      </c>
      <c r="I63" s="100">
        <v>0.01</v>
      </c>
      <c r="J63" s="44" t="s">
        <v>15</v>
      </c>
      <c r="K63" s="47">
        <v>1.8</v>
      </c>
      <c r="L63" s="44" t="s">
        <v>15</v>
      </c>
      <c r="M63" s="47">
        <v>1.8</v>
      </c>
      <c r="N63" s="44" t="s">
        <v>116</v>
      </c>
      <c r="O63" s="47">
        <v>-40.18767123287671</v>
      </c>
    </row>
    <row r="64" spans="1:15" s="48" customFormat="1" ht="11.25">
      <c r="A64" s="43">
        <v>58</v>
      </c>
      <c r="B64" s="44" t="s">
        <v>185</v>
      </c>
      <c r="C64" s="45">
        <v>2</v>
      </c>
      <c r="D64" s="44" t="s">
        <v>185</v>
      </c>
      <c r="E64" s="46">
        <v>1</v>
      </c>
      <c r="F64" s="44" t="s">
        <v>10</v>
      </c>
      <c r="G64" s="46">
        <v>300</v>
      </c>
      <c r="H64" s="77" t="s">
        <v>185</v>
      </c>
      <c r="I64" s="100">
        <v>0.0033333333333333335</v>
      </c>
      <c r="J64" s="44" t="s">
        <v>85</v>
      </c>
      <c r="K64" s="47">
        <v>1.22</v>
      </c>
      <c r="L64" s="44" t="s">
        <v>85</v>
      </c>
      <c r="M64" s="47">
        <v>1.22</v>
      </c>
      <c r="N64" s="44" t="s">
        <v>20</v>
      </c>
      <c r="O64" s="47">
        <v>-41.0958904109589</v>
      </c>
    </row>
    <row r="65" spans="1:15" s="48" customFormat="1" ht="11.25">
      <c r="A65" s="43">
        <v>59</v>
      </c>
      <c r="B65" s="44" t="s">
        <v>22</v>
      </c>
      <c r="C65" s="45">
        <v>0.5</v>
      </c>
      <c r="D65" s="44" t="s">
        <v>22</v>
      </c>
      <c r="E65" s="46">
        <v>1</v>
      </c>
      <c r="F65" s="44" t="s">
        <v>190</v>
      </c>
      <c r="G65" s="46">
        <v>300</v>
      </c>
      <c r="H65" s="77" t="s">
        <v>22</v>
      </c>
      <c r="I65" s="100">
        <v>0.0020833333333333333</v>
      </c>
      <c r="J65" s="44" t="s">
        <v>22</v>
      </c>
      <c r="K65" s="47">
        <v>0.5</v>
      </c>
      <c r="L65" s="44" t="s">
        <v>22</v>
      </c>
      <c r="M65" s="47">
        <v>0.5</v>
      </c>
      <c r="N65" s="44" t="s">
        <v>185</v>
      </c>
      <c r="O65" s="47">
        <v>-47.31506849315068</v>
      </c>
    </row>
    <row r="66" spans="1:15" s="48" customFormat="1" ht="11.25">
      <c r="A66" s="43">
        <v>60</v>
      </c>
      <c r="B66" s="44" t="s">
        <v>84</v>
      </c>
      <c r="C66" s="45">
        <v>0</v>
      </c>
      <c r="D66" s="44" t="s">
        <v>84</v>
      </c>
      <c r="E66" s="46">
        <v>0</v>
      </c>
      <c r="F66" s="44" t="s">
        <v>22</v>
      </c>
      <c r="G66" s="46">
        <v>240</v>
      </c>
      <c r="H66" s="77" t="s">
        <v>84</v>
      </c>
      <c r="I66" s="100">
        <v>0</v>
      </c>
      <c r="J66" s="44" t="s">
        <v>84</v>
      </c>
      <c r="K66" s="47">
        <v>0</v>
      </c>
      <c r="L66" s="44" t="s">
        <v>84</v>
      </c>
      <c r="M66" s="47">
        <v>0</v>
      </c>
      <c r="N66" s="44" t="s">
        <v>14</v>
      </c>
      <c r="O66" s="47">
        <v>-57.75342465753424</v>
      </c>
    </row>
    <row r="67" spans="1:15" s="48" customFormat="1" ht="11.25">
      <c r="A67" s="43">
        <v>61</v>
      </c>
      <c r="B67" s="44" t="s">
        <v>20</v>
      </c>
      <c r="C67" s="45">
        <v>0</v>
      </c>
      <c r="D67" s="44" t="s">
        <v>20</v>
      </c>
      <c r="E67" s="46">
        <v>0</v>
      </c>
      <c r="F67" s="44" t="s">
        <v>25</v>
      </c>
      <c r="G67" s="46">
        <v>200</v>
      </c>
      <c r="H67" s="77" t="s">
        <v>20</v>
      </c>
      <c r="I67" s="100">
        <v>0</v>
      </c>
      <c r="J67" s="44" t="s">
        <v>20</v>
      </c>
      <c r="K67" s="47">
        <v>0</v>
      </c>
      <c r="L67" s="44" t="s">
        <v>20</v>
      </c>
      <c r="M67" s="47">
        <v>0</v>
      </c>
      <c r="N67" s="44" t="s">
        <v>84</v>
      </c>
      <c r="O67" s="47">
        <v>-82.1917808219178</v>
      </c>
    </row>
    <row r="68" spans="1:15" s="48" customFormat="1" ht="11.25">
      <c r="A68" s="43">
        <v>62</v>
      </c>
      <c r="B68" s="44" t="s">
        <v>191</v>
      </c>
      <c r="C68" s="45">
        <v>0</v>
      </c>
      <c r="D68" s="44" t="s">
        <v>191</v>
      </c>
      <c r="E68" s="46">
        <v>0</v>
      </c>
      <c r="F68" s="44" t="s">
        <v>102</v>
      </c>
      <c r="G68" s="46">
        <v>200</v>
      </c>
      <c r="H68" s="77" t="s">
        <v>191</v>
      </c>
      <c r="I68" s="100">
        <v>0</v>
      </c>
      <c r="J68" s="44" t="s">
        <v>191</v>
      </c>
      <c r="K68" s="47">
        <v>0</v>
      </c>
      <c r="L68" s="44" t="s">
        <v>191</v>
      </c>
      <c r="M68" s="47">
        <v>0</v>
      </c>
      <c r="N68" s="44" t="s">
        <v>21</v>
      </c>
      <c r="O68" s="47">
        <v>-104.28356164383561</v>
      </c>
    </row>
    <row r="69" spans="1:15" s="48" customFormat="1" ht="11.25">
      <c r="A69" s="43">
        <v>63</v>
      </c>
      <c r="B69" s="44" t="s">
        <v>102</v>
      </c>
      <c r="C69" s="45">
        <v>0</v>
      </c>
      <c r="D69" s="44" t="s">
        <v>102</v>
      </c>
      <c r="E69" s="46">
        <v>0</v>
      </c>
      <c r="F69" s="44" t="s">
        <v>94</v>
      </c>
      <c r="G69" s="46">
        <v>120</v>
      </c>
      <c r="H69" s="77" t="s">
        <v>102</v>
      </c>
      <c r="I69" s="100">
        <v>0</v>
      </c>
      <c r="J69" s="44" t="s">
        <v>102</v>
      </c>
      <c r="K69" s="47">
        <v>0</v>
      </c>
      <c r="L69" s="44" t="s">
        <v>102</v>
      </c>
      <c r="M69" s="47">
        <v>0</v>
      </c>
      <c r="N69" s="44" t="s">
        <v>26</v>
      </c>
      <c r="O69" s="47">
        <v>-105.6835616438356</v>
      </c>
    </row>
    <row r="70" spans="1:15" s="48" customFormat="1" ht="11.25">
      <c r="A70" s="43">
        <v>64</v>
      </c>
      <c r="B70" s="44" t="s">
        <v>94</v>
      </c>
      <c r="C70" s="45">
        <v>0</v>
      </c>
      <c r="D70" s="44" t="s">
        <v>94</v>
      </c>
      <c r="E70" s="46">
        <v>0</v>
      </c>
      <c r="F70" s="44" t="s">
        <v>85</v>
      </c>
      <c r="G70" s="46">
        <v>60</v>
      </c>
      <c r="H70" s="77" t="s">
        <v>94</v>
      </c>
      <c r="I70" s="100">
        <v>0</v>
      </c>
      <c r="J70" s="44" t="s">
        <v>94</v>
      </c>
      <c r="K70" s="47">
        <v>0</v>
      </c>
      <c r="L70" s="44" t="s">
        <v>94</v>
      </c>
      <c r="M70" s="47">
        <v>0</v>
      </c>
      <c r="N70" s="44" t="s">
        <v>125</v>
      </c>
      <c r="O70" s="47">
        <v>-185.8904109589041</v>
      </c>
    </row>
    <row r="71" spans="1:15" s="48" customFormat="1" ht="11.25">
      <c r="A71" s="43">
        <v>65</v>
      </c>
      <c r="B71" s="44" t="s">
        <v>118</v>
      </c>
      <c r="C71" s="45">
        <v>0</v>
      </c>
      <c r="D71" s="44" t="s">
        <v>118</v>
      </c>
      <c r="E71" s="46">
        <v>0</v>
      </c>
      <c r="F71" s="44" t="s">
        <v>118</v>
      </c>
      <c r="G71" s="46">
        <v>50</v>
      </c>
      <c r="H71" s="77" t="s">
        <v>118</v>
      </c>
      <c r="I71" s="100">
        <v>0</v>
      </c>
      <c r="J71" s="44" t="s">
        <v>118</v>
      </c>
      <c r="K71" s="47">
        <v>0</v>
      </c>
      <c r="L71" s="44" t="s">
        <v>118</v>
      </c>
      <c r="M71" s="47">
        <v>0</v>
      </c>
      <c r="N71" s="44" t="s">
        <v>17</v>
      </c>
      <c r="O71" s="47">
        <v>-194.37534246575342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2021-05-10T12:38:51Z</dcterms:modified>
  <cp:category/>
  <cp:version/>
  <cp:contentType/>
  <cp:contentStatus/>
</cp:coreProperties>
</file>