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760" activeTab="0"/>
  </bookViews>
  <sheets>
    <sheet name="エントリーシート" sheetId="1" r:id="rId1"/>
  </sheets>
  <definedNames/>
  <calcPr fullCalcOnLoad="1"/>
</workbook>
</file>

<file path=xl/comments1.xml><?xml version="1.0" encoding="utf-8"?>
<comments xmlns="http://schemas.openxmlformats.org/spreadsheetml/2006/main">
  <authors>
    <author>M.Tada</author>
    <author>ono</author>
  </authors>
  <commentList>
    <comment ref="S10" authorId="0">
      <text>
        <r>
          <rPr>
            <sz val="9"/>
            <rFont val="ＭＳ ゴシック"/>
            <family val="3"/>
          </rPr>
          <t>自動計算</t>
        </r>
      </text>
    </comment>
    <comment ref="G10" authorId="1">
      <text>
        <r>
          <rPr>
            <b/>
            <sz val="9"/>
            <rFont val="ＭＳ Ｐゴシック"/>
            <family val="3"/>
          </rPr>
          <t>自動計算: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<sst xmlns="http://schemas.openxmlformats.org/spreadsheetml/2006/main" count="177" uniqueCount="109">
  <si>
    <t>＊要項を良く読んでからご記入下さい</t>
  </si>
  <si>
    <t>生年月日</t>
  </si>
  <si>
    <t>郵便番号</t>
  </si>
  <si>
    <t>アパート等</t>
  </si>
  <si>
    <t>連絡先電話番号</t>
  </si>
  <si>
    <t>Eﾒｰﾙｱﾄﾞﾚｽ</t>
  </si>
  <si>
    <t>備考</t>
  </si>
  <si>
    <t>記入見本</t>
  </si>
  <si>
    <t>半角</t>
  </si>
  <si>
    <t>半角大文字</t>
  </si>
  <si>
    <t>全角</t>
  </si>
  <si>
    <t>全角８文字以内</t>
  </si>
  <si>
    <t>MAL</t>
  </si>
  <si>
    <t>多摩ＯＬ</t>
  </si>
  <si>
    <t>000-0000</t>
  </si>
  <si>
    <t>ＪＣ荘２０３</t>
  </si>
  <si>
    <t>tama@orienteering.com</t>
  </si>
  <si>
    <t>振込日</t>
  </si>
  <si>
    <t>郵便局名</t>
  </si>
  <si>
    <t>振込人名</t>
  </si>
  <si>
    <t>連絡先電話</t>
  </si>
  <si>
    <t>19xx年/月/日</t>
  </si>
  <si>
    <t>ﾌﾟﾛｸﾞﾗﾑ</t>
  </si>
  <si>
    <t>フリガナ</t>
  </si>
  <si>
    <t>性別</t>
  </si>
  <si>
    <t>必要→1</t>
  </si>
  <si>
    <t>参加費</t>
  </si>
  <si>
    <t>払込日</t>
  </si>
  <si>
    <t>全角カタカナ</t>
  </si>
  <si>
    <t>男・女</t>
  </si>
  <si>
    <t>半角</t>
  </si>
  <si>
    <t>タマ　タロウ</t>
  </si>
  <si>
    <t>男</t>
  </si>
  <si>
    <t>払込金額</t>
  </si>
  <si>
    <t>多摩　太郎</t>
  </si>
  <si>
    <t>数字</t>
  </si>
  <si>
    <t>ﾏｲEｶｰﾄﾞNo</t>
  </si>
  <si>
    <t>Eｶｰﾄﾞﾚﾝﾀﾙ</t>
  </si>
  <si>
    <t>書式</t>
  </si>
  <si>
    <t>←銀行の場合は銀行名</t>
  </si>
  <si>
    <t>←銀行の場合は振込名義</t>
  </si>
  <si>
    <t>参加希望ｸﾗｽ</t>
  </si>
  <si>
    <t>所属クラブ</t>
  </si>
  <si>
    <t>駐車券</t>
  </si>
  <si>
    <t>氏名</t>
  </si>
  <si>
    <t>年齢</t>
  </si>
  <si>
    <r>
      <t>（複数名でエントリーする場合は、振込用紙の備考欄に全員の氏名・クラスを記入する</t>
    </r>
    <r>
      <rPr>
        <b/>
        <sz val="10"/>
        <rFont val="ＭＳ Ｐゴシック"/>
        <family val="3"/>
      </rPr>
      <t>必要はありません。団体名のみ記入してください</t>
    </r>
    <r>
      <rPr>
        <sz val="10"/>
        <rFont val="ＭＳ Ｐゴシック"/>
        <family val="3"/>
      </rPr>
      <t>）</t>
    </r>
  </si>
  <si>
    <t>同上</t>
  </si>
  <si>
    <t>多摩銀行</t>
  </si>
  <si>
    <t>振込銀行名/振替郵便局名</t>
  </si>
  <si>
    <t>誓約事項</t>
  </si>
  <si>
    <t>同意→1</t>
  </si>
  <si>
    <t>　　同意いただけない方は本大会にエントリーできません</t>
  </si>
  <si>
    <t>JME</t>
  </si>
  <si>
    <t>JWE</t>
  </si>
  <si>
    <t>M18</t>
  </si>
  <si>
    <t>M18N</t>
  </si>
  <si>
    <t>M15</t>
  </si>
  <si>
    <t>M12</t>
  </si>
  <si>
    <t>MAL</t>
  </si>
  <si>
    <t>M45A</t>
  </si>
  <si>
    <t>M60A</t>
  </si>
  <si>
    <t>CN</t>
  </si>
  <si>
    <t>クラス</t>
  </si>
  <si>
    <t>参加費</t>
  </si>
  <si>
    <t>■第33回ジュニアチャンピオン大会　申込みフォーム</t>
  </si>
  <si>
    <t>MAS</t>
  </si>
  <si>
    <t>MB</t>
  </si>
  <si>
    <t>MN</t>
  </si>
  <si>
    <t>W12</t>
  </si>
  <si>
    <t>W15</t>
  </si>
  <si>
    <t>W18</t>
  </si>
  <si>
    <t>W18N</t>
  </si>
  <si>
    <t>W50A</t>
  </si>
  <si>
    <t>WAL</t>
  </si>
  <si>
    <t>WAS</t>
  </si>
  <si>
    <t>WB</t>
  </si>
  <si>
    <t>WN</t>
  </si>
  <si>
    <t>*</t>
  </si>
  <si>
    <t>****</t>
  </si>
  <si>
    <t>＊＊＊＊　＊＊＊＊</t>
  </si>
  <si>
    <t>＊＊＊　＊＊</t>
  </si>
  <si>
    <t>****/**/**</t>
  </si>
  <si>
    <t>**</t>
  </si>
  <si>
    <t>＊</t>
  </si>
  <si>
    <t>＊＊＊＊＊＊＊＊</t>
  </si>
  <si>
    <t>***-****</t>
  </si>
  <si>
    <t>＊＊＊＊＊＊＊＊＊＊＊＊＊＊</t>
  </si>
  <si>
    <t>＊＊＊＊＊＊＊＊＊</t>
  </si>
  <si>
    <t>***-****-****</t>
  </si>
  <si>
    <t>000-0000-0000</t>
  </si>
  <si>
    <t>***********************</t>
  </si>
  <si>
    <t>******</t>
  </si>
  <si>
    <t>管理No.</t>
  </si>
  <si>
    <t>**/**</t>
  </si>
  <si>
    <t>＊＊＊＊＊＊</t>
  </si>
  <si>
    <t>(主催者記入）</t>
  </si>
  <si>
    <t>申込者数</t>
  </si>
  <si>
    <t>誓約者数</t>
  </si>
  <si>
    <t>＊右記誓約事項を必ず全員に周知徹底するようお願いします。</t>
  </si>
  <si>
    <t>tamajc@googlegroups.com　</t>
  </si>
  <si>
    <t>宛先</t>
  </si>
  <si>
    <t>件名</t>
  </si>
  <si>
    <t>jc entry</t>
  </si>
  <si>
    <t>〆切</t>
  </si>
  <si>
    <t>2015/12/30必着</t>
  </si>
  <si>
    <t>住所</t>
  </si>
  <si>
    <t>東京都西東京市多摩町１－２</t>
  </si>
  <si>
    <t>全角　*都道府県名から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</si>
</sst>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/mm/dd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u val="single"/>
      <sz val="10"/>
      <color indexed="12"/>
      <name val="ＭＳ 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8"/>
      <color indexed="10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10"/>
      <color rgb="FFFF0000"/>
      <name val="ＭＳ ゴシック"/>
      <family val="3"/>
    </font>
    <font>
      <b/>
      <sz val="10"/>
      <color rgb="FFFF0000"/>
      <name val="ＭＳ Ｐゴシック"/>
      <family val="3"/>
    </font>
    <font>
      <b/>
      <sz val="8"/>
      <color rgb="FFFF0000"/>
      <name val="ＭＳ Ｐゴシック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61" applyFont="1">
      <alignment/>
      <protection/>
    </xf>
    <xf numFmtId="0" fontId="2" fillId="0" borderId="0" xfId="61">
      <alignment/>
      <protection/>
    </xf>
    <xf numFmtId="0" fontId="6" fillId="0" borderId="0" xfId="61" applyFont="1">
      <alignment/>
      <protection/>
    </xf>
    <xf numFmtId="0" fontId="7" fillId="33" borderId="10" xfId="61" applyFont="1" applyFill="1" applyBorder="1" applyAlignment="1">
      <alignment/>
      <protection/>
    </xf>
    <xf numFmtId="0" fontId="7" fillId="33" borderId="10" xfId="61" applyFont="1" applyFill="1" applyBorder="1">
      <alignment/>
      <protection/>
    </xf>
    <xf numFmtId="0" fontId="7" fillId="33" borderId="10" xfId="61" applyFont="1" applyFill="1" applyBorder="1" applyAlignment="1">
      <alignment horizontal="center"/>
      <protection/>
    </xf>
    <xf numFmtId="0" fontId="8" fillId="33" borderId="10" xfId="61" applyFont="1" applyFill="1" applyBorder="1" applyAlignment="1">
      <alignment horizontal="center"/>
      <protection/>
    </xf>
    <xf numFmtId="0" fontId="2" fillId="0" borderId="0" xfId="61" applyFont="1">
      <alignment/>
      <protection/>
    </xf>
    <xf numFmtId="0" fontId="8" fillId="34" borderId="10" xfId="61" applyFont="1" applyFill="1" applyBorder="1" applyAlignment="1">
      <alignment horizontal="center"/>
      <protection/>
    </xf>
    <xf numFmtId="0" fontId="7" fillId="34" borderId="10" xfId="61" applyFont="1" applyFill="1" applyBorder="1">
      <alignment/>
      <protection/>
    </xf>
    <xf numFmtId="0" fontId="7" fillId="34" borderId="10" xfId="61" applyFont="1" applyFill="1" applyBorder="1" applyAlignment="1">
      <alignment horizontal="center"/>
      <protection/>
    </xf>
    <xf numFmtId="0" fontId="7" fillId="34" borderId="10" xfId="61" applyFont="1" applyFill="1" applyBorder="1" applyAlignment="1">
      <alignment/>
      <protection/>
    </xf>
    <xf numFmtId="38" fontId="7" fillId="34" borderId="10" xfId="49" applyFont="1" applyFill="1" applyBorder="1" applyAlignment="1">
      <alignment horizontal="center"/>
    </xf>
    <xf numFmtId="0" fontId="7" fillId="0" borderId="10" xfId="61" applyFont="1" applyBorder="1">
      <alignment/>
      <protection/>
    </xf>
    <xf numFmtId="0" fontId="7" fillId="0" borderId="10" xfId="61" applyFont="1" applyBorder="1" applyAlignment="1">
      <alignment horizontal="center"/>
      <protection/>
    </xf>
    <xf numFmtId="0" fontId="2" fillId="33" borderId="10" xfId="61" applyFill="1" applyBorder="1" applyAlignment="1">
      <alignment horizontal="center"/>
      <protection/>
    </xf>
    <xf numFmtId="0" fontId="2" fillId="0" borderId="0" xfId="61" applyFill="1" applyBorder="1" applyAlignment="1">
      <alignment horizontal="center"/>
      <protection/>
    </xf>
    <xf numFmtId="0" fontId="2" fillId="35" borderId="0" xfId="61" applyFill="1">
      <alignment/>
      <protection/>
    </xf>
    <xf numFmtId="0" fontId="7" fillId="33" borderId="11" xfId="61" applyFont="1" applyFill="1" applyBorder="1" applyAlignment="1">
      <alignment horizontal="center"/>
      <protection/>
    </xf>
    <xf numFmtId="0" fontId="7" fillId="0" borderId="12" xfId="61" applyFont="1" applyBorder="1" applyAlignment="1">
      <alignment horizontal="center"/>
      <protection/>
    </xf>
    <xf numFmtId="0" fontId="2" fillId="35" borderId="0" xfId="61" applyFill="1" applyBorder="1" applyAlignment="1">
      <alignment horizontal="left"/>
      <protection/>
    </xf>
    <xf numFmtId="56" fontId="7" fillId="0" borderId="12" xfId="61" applyNumberFormat="1" applyFont="1" applyBorder="1" applyAlignment="1">
      <alignment horizontal="center"/>
      <protection/>
    </xf>
    <xf numFmtId="0" fontId="55" fillId="0" borderId="0" xfId="61" applyFont="1">
      <alignment/>
      <protection/>
    </xf>
    <xf numFmtId="38" fontId="7" fillId="34" borderId="13" xfId="49" applyFont="1" applyFill="1" applyBorder="1" applyAlignment="1">
      <alignment/>
    </xf>
    <xf numFmtId="38" fontId="7" fillId="34" borderId="10" xfId="49" applyFont="1" applyFill="1" applyBorder="1" applyAlignment="1">
      <alignment/>
    </xf>
    <xf numFmtId="0" fontId="7" fillId="0" borderId="10" xfId="61" applyFont="1" applyBorder="1" applyAlignment="1">
      <alignment/>
      <protection/>
    </xf>
    <xf numFmtId="0" fontId="2" fillId="33" borderId="12" xfId="61" applyFill="1" applyBorder="1" applyAlignment="1">
      <alignment horizontal="center"/>
      <protection/>
    </xf>
    <xf numFmtId="0" fontId="13" fillId="0" borderId="0" xfId="61" applyFont="1">
      <alignment/>
      <protection/>
    </xf>
    <xf numFmtId="0" fontId="14" fillId="0" borderId="0" xfId="61" applyFont="1">
      <alignment/>
      <protection/>
    </xf>
    <xf numFmtId="0" fontId="14" fillId="0" borderId="0" xfId="0" applyFont="1" applyAlignment="1">
      <alignment/>
    </xf>
    <xf numFmtId="0" fontId="2" fillId="36" borderId="0" xfId="61" applyFill="1" applyBorder="1">
      <alignment/>
      <protection/>
    </xf>
    <xf numFmtId="0" fontId="15" fillId="0" borderId="0" xfId="61" applyFont="1" applyAlignment="1">
      <alignment horizontal="center"/>
      <protection/>
    </xf>
    <xf numFmtId="0" fontId="7" fillId="37" borderId="10" xfId="61" applyFont="1" applyFill="1" applyBorder="1">
      <alignment/>
      <protection/>
    </xf>
    <xf numFmtId="0" fontId="2" fillId="37" borderId="10" xfId="61" applyFont="1" applyFill="1" applyBorder="1">
      <alignment/>
      <protection/>
    </xf>
    <xf numFmtId="0" fontId="8" fillId="37" borderId="10" xfId="6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38" fontId="12" fillId="0" borderId="0" xfId="49" applyFont="1" applyBorder="1" applyAlignment="1">
      <alignment/>
    </xf>
    <xf numFmtId="176" fontId="7" fillId="34" borderId="13" xfId="49" applyNumberFormat="1" applyFont="1" applyFill="1" applyBorder="1" applyAlignment="1">
      <alignment horizontal="center"/>
    </xf>
    <xf numFmtId="0" fontId="7" fillId="0" borderId="10" xfId="61" applyFont="1" applyFill="1" applyBorder="1" applyAlignment="1">
      <alignment horizontal="center"/>
      <protection/>
    </xf>
    <xf numFmtId="38" fontId="7" fillId="38" borderId="10" xfId="49" applyFont="1" applyFill="1" applyBorder="1" applyAlignment="1">
      <alignment/>
    </xf>
    <xf numFmtId="38" fontId="7" fillId="38" borderId="12" xfId="49" applyFont="1" applyFill="1" applyBorder="1" applyAlignment="1">
      <alignment/>
    </xf>
    <xf numFmtId="14" fontId="7" fillId="33" borderId="10" xfId="61" applyNumberFormat="1" applyFont="1" applyFill="1" applyBorder="1" applyAlignment="1">
      <alignment horizontal="center"/>
      <protection/>
    </xf>
    <xf numFmtId="0" fontId="7" fillId="38" borderId="10" xfId="61" applyFont="1" applyFill="1" applyBorder="1" applyAlignment="1">
      <alignment horizontal="center"/>
      <protection/>
    </xf>
    <xf numFmtId="0" fontId="16" fillId="0" borderId="10" xfId="43" applyFont="1" applyFill="1" applyBorder="1" applyAlignment="1" applyProtection="1">
      <alignment/>
      <protection/>
    </xf>
    <xf numFmtId="0" fontId="7" fillId="34" borderId="13" xfId="6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34" borderId="10" xfId="61" applyFont="1" applyFill="1" applyBorder="1" applyAlignment="1">
      <alignment horizontal="left"/>
      <protection/>
    </xf>
    <xf numFmtId="0" fontId="2" fillId="0" borderId="0" xfId="61" applyAlignment="1">
      <alignment horizontal="center"/>
      <protection/>
    </xf>
    <xf numFmtId="0" fontId="6" fillId="0" borderId="0" xfId="61" applyFont="1" applyAlignment="1">
      <alignment horizontal="center"/>
      <protection/>
    </xf>
    <xf numFmtId="0" fontId="7" fillId="39" borderId="10" xfId="61" applyFont="1" applyFill="1" applyBorder="1" applyAlignment="1">
      <alignment horizontal="center"/>
      <protection/>
    </xf>
    <xf numFmtId="0" fontId="2" fillId="0" borderId="0" xfId="61" applyFont="1" applyFill="1" applyBorder="1" applyAlignment="1">
      <alignment horizontal="center"/>
      <protection/>
    </xf>
    <xf numFmtId="0" fontId="2" fillId="35" borderId="0" xfId="61" applyFill="1" applyAlignment="1">
      <alignment horizontal="center"/>
      <protection/>
    </xf>
    <xf numFmtId="0" fontId="0" fillId="0" borderId="0" xfId="0" applyAlignment="1">
      <alignment horizontal="center"/>
    </xf>
    <xf numFmtId="0" fontId="7" fillId="34" borderId="10" xfId="61" applyFont="1" applyFill="1" applyBorder="1" applyAlignment="1">
      <alignment horizontal="right"/>
      <protection/>
    </xf>
    <xf numFmtId="0" fontId="7" fillId="7" borderId="10" xfId="61" applyFont="1" applyFill="1" applyBorder="1" applyAlignment="1">
      <alignment horizontal="center"/>
      <protection/>
    </xf>
    <xf numFmtId="0" fontId="2" fillId="0" borderId="0" xfId="61" applyFont="1" applyFill="1" applyBorder="1" applyAlignment="1">
      <alignment horizontal="left"/>
      <protection/>
    </xf>
    <xf numFmtId="0" fontId="2" fillId="0" borderId="0" xfId="61" applyFont="1" applyAlignment="1">
      <alignment horizontal="left"/>
      <protection/>
    </xf>
    <xf numFmtId="177" fontId="7" fillId="39" borderId="10" xfId="61" applyNumberFormat="1" applyFont="1" applyFill="1" applyBorder="1" applyAlignment="1">
      <alignment horizontal="center"/>
      <protection/>
    </xf>
    <xf numFmtId="177" fontId="7" fillId="33" borderId="10" xfId="61" applyNumberFormat="1" applyFont="1" applyFill="1" applyBorder="1" applyAlignment="1">
      <alignment horizontal="center"/>
      <protection/>
    </xf>
    <xf numFmtId="177" fontId="7" fillId="0" borderId="10" xfId="61" applyNumberFormat="1" applyFont="1" applyBorder="1" applyAlignment="1">
      <alignment horizontal="center"/>
      <protection/>
    </xf>
    <xf numFmtId="38" fontId="56" fillId="34" borderId="10" xfId="49" applyFont="1" applyFill="1" applyBorder="1" applyAlignment="1">
      <alignment horizontal="center"/>
    </xf>
    <xf numFmtId="0" fontId="8" fillId="34" borderId="10" xfId="61" applyFont="1" applyFill="1" applyBorder="1">
      <alignment/>
      <protection/>
    </xf>
    <xf numFmtId="0" fontId="8" fillId="34" borderId="10" xfId="61" applyFont="1" applyFill="1" applyBorder="1" applyAlignment="1">
      <alignment horizontal="left"/>
      <protection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6" borderId="10" xfId="0" applyFill="1" applyBorder="1" applyAlignment="1">
      <alignment/>
    </xf>
    <xf numFmtId="0" fontId="7" fillId="34" borderId="13" xfId="61" applyFont="1" applyFill="1" applyBorder="1" applyAlignment="1">
      <alignment horizontal="left"/>
      <protection/>
    </xf>
    <xf numFmtId="0" fontId="8" fillId="0" borderId="14" xfId="61" applyFont="1" applyFill="1" applyBorder="1" applyAlignment="1">
      <alignment horizontal="center"/>
      <protection/>
    </xf>
    <xf numFmtId="0" fontId="57" fillId="0" borderId="0" xfId="61" applyFont="1">
      <alignment/>
      <protection/>
    </xf>
    <xf numFmtId="0" fontId="58" fillId="6" borderId="0" xfId="61" applyFont="1" applyFill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2" fillId="40" borderId="0" xfId="61" applyFill="1" applyBorder="1" applyAlignment="1">
      <alignment horizontal="center"/>
      <protection/>
    </xf>
    <xf numFmtId="0" fontId="3" fillId="40" borderId="0" xfId="43" applyFill="1" applyAlignment="1" applyProtection="1">
      <alignment/>
      <protection/>
    </xf>
    <xf numFmtId="0" fontId="0" fillId="40" borderId="0" xfId="0" applyFill="1" applyAlignment="1">
      <alignment/>
    </xf>
    <xf numFmtId="56" fontId="0" fillId="40" borderId="0" xfId="0" applyNumberFormat="1" applyFill="1" applyAlignment="1">
      <alignment/>
    </xf>
    <xf numFmtId="0" fontId="0" fillId="40" borderId="0" xfId="0" applyFill="1" applyAlignment="1">
      <alignment horizontal="center"/>
    </xf>
    <xf numFmtId="0" fontId="2" fillId="41" borderId="11" xfId="61" applyFill="1" applyBorder="1" applyAlignment="1">
      <alignment/>
      <protection/>
    </xf>
    <xf numFmtId="0" fontId="2" fillId="41" borderId="15" xfId="61" applyFill="1" applyBorder="1" applyAlignment="1">
      <alignment/>
      <protection/>
    </xf>
    <xf numFmtId="38" fontId="9" fillId="33" borderId="16" xfId="49" applyFont="1" applyFill="1" applyBorder="1" applyAlignment="1">
      <alignment horizontal="right"/>
    </xf>
    <xf numFmtId="38" fontId="9" fillId="33" borderId="17" xfId="49" applyFont="1" applyFill="1" applyBorder="1" applyAlignment="1">
      <alignment horizontal="right"/>
    </xf>
    <xf numFmtId="56" fontId="2" fillId="42" borderId="11" xfId="61" applyNumberFormat="1" applyFill="1" applyBorder="1" applyAlignment="1">
      <alignment horizontal="right"/>
      <protection/>
    </xf>
    <xf numFmtId="0" fontId="2" fillId="42" borderId="15" xfId="61" applyFill="1" applyBorder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95250</xdr:rowOff>
    </xdr:from>
    <xdr:to>
      <xdr:col>12</xdr:col>
      <xdr:colOff>409575</xdr:colOff>
      <xdr:row>6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686425" y="95250"/>
          <a:ext cx="5943600" cy="1371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誓約事項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自己の体調・体力を考えて参加し、無理なく安全に、ルールに則り競技いたします。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禁止された区域への立ち入りをせず、地域に感謝する行動をいたします。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ゴミや不要となった物は、必ず全て自宅まで持ち帰ります。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指定場所以外で靴など汚れものを洗わず、会場に迷惑をかけない行動を取ります。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万が一トラブルが発生した場合は、速やかに役員に連絡します。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大会中の映像・写真・記事・記録などの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公開権は主催者に帰属することに同意いたします。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majc@googlegroups.com&#12288;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tabSelected="1" zoomScalePageLayoutView="0" workbookViewId="0" topLeftCell="C1">
      <selection activeCell="K12" sqref="K12"/>
    </sheetView>
  </sheetViews>
  <sheetFormatPr defaultColWidth="9.00390625" defaultRowHeight="13.5"/>
  <cols>
    <col min="1" max="2" width="7.625" style="0" customWidth="1"/>
    <col min="4" max="4" width="11.375" style="0" customWidth="1"/>
    <col min="5" max="5" width="16.625" style="0" customWidth="1"/>
    <col min="6" max="6" width="12.50390625" style="55" customWidth="1"/>
    <col min="7" max="7" width="5.875" style="55" customWidth="1"/>
    <col min="8" max="8" width="6.50390625" style="55" customWidth="1"/>
    <col min="9" max="9" width="14.375" style="0" customWidth="1"/>
    <col min="11" max="11" width="26.625" style="0" customWidth="1"/>
    <col min="12" max="12" width="20.125" style="0" customWidth="1"/>
    <col min="13" max="13" width="12.375" style="0" customWidth="1"/>
    <col min="14" max="14" width="20.50390625" style="0" customWidth="1"/>
    <col min="15" max="15" width="7.625" style="0" customWidth="1"/>
    <col min="16" max="16" width="7.125" style="0" customWidth="1"/>
    <col min="17" max="18" width="9.375" style="0" customWidth="1"/>
    <col min="19" max="19" width="9.25390625" style="0" customWidth="1"/>
    <col min="20" max="20" width="10.625" style="0" customWidth="1"/>
    <col min="21" max="21" width="18.50390625" style="0" customWidth="1"/>
    <col min="22" max="22" width="28.00390625" style="0" customWidth="1"/>
    <col min="23" max="23" width="3.00390625" style="0" bestFit="1" customWidth="1"/>
    <col min="24" max="24" width="9.50390625" style="0" bestFit="1" customWidth="1"/>
    <col min="25" max="26" width="0" style="0" hidden="1" customWidth="1"/>
    <col min="27" max="27" width="2.25390625" style="0" hidden="1" customWidth="1"/>
    <col min="28" max="28" width="6.125" style="0" hidden="1" customWidth="1"/>
    <col min="29" max="29" width="7.125" style="0" hidden="1" customWidth="1"/>
    <col min="30" max="31" width="0" style="0" hidden="1" customWidth="1"/>
  </cols>
  <sheetData>
    <row r="1" spans="1:22" ht="18.75">
      <c r="A1" s="28" t="s">
        <v>65</v>
      </c>
      <c r="B1" s="1"/>
      <c r="C1" s="2"/>
      <c r="D1" s="2"/>
      <c r="E1" s="2"/>
      <c r="F1" s="50"/>
      <c r="G1" s="50"/>
      <c r="H1" s="5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8.75" customHeight="1">
      <c r="A2" s="29" t="s">
        <v>0</v>
      </c>
      <c r="B2" s="2"/>
      <c r="C2" s="2"/>
      <c r="D2" s="2"/>
      <c r="E2" s="2"/>
      <c r="F2" s="50"/>
      <c r="G2" s="50"/>
      <c r="H2" s="5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8.75" customHeight="1">
      <c r="A3" s="30" t="s">
        <v>99</v>
      </c>
      <c r="B3" s="2"/>
      <c r="C3" s="2"/>
      <c r="D3" s="2"/>
      <c r="E3" s="2"/>
      <c r="F3" s="50"/>
      <c r="G3" s="50"/>
      <c r="H3" s="5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.75" customHeight="1">
      <c r="A4" s="29" t="s">
        <v>52</v>
      </c>
      <c r="B4" s="2"/>
      <c r="C4" s="2"/>
      <c r="D4" s="2"/>
      <c r="E4" s="2"/>
      <c r="F4" s="50"/>
      <c r="G4" s="50"/>
      <c r="H4" s="5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9" ht="18.75" customHeight="1">
      <c r="A5" s="23"/>
      <c r="B5" s="23"/>
      <c r="C5" s="2"/>
      <c r="D5" s="2"/>
      <c r="E5" s="2"/>
      <c r="F5" s="50"/>
      <c r="G5" s="50"/>
      <c r="H5" s="5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AB5" s="36" t="s">
        <v>63</v>
      </c>
      <c r="AC5" s="36" t="s">
        <v>64</v>
      </c>
    </row>
    <row r="6" spans="1:29" ht="18.75" customHeight="1">
      <c r="A6" s="2"/>
      <c r="B6" s="2"/>
      <c r="C6" s="2"/>
      <c r="D6" s="2"/>
      <c r="E6" s="2"/>
      <c r="F6" s="50"/>
      <c r="G6" s="50"/>
      <c r="H6" s="5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AB6" s="36" t="s">
        <v>62</v>
      </c>
      <c r="AC6" s="36">
        <v>200</v>
      </c>
    </row>
    <row r="7" spans="1:29" ht="13.5">
      <c r="A7" s="2"/>
      <c r="B7" s="2"/>
      <c r="C7" s="2"/>
      <c r="D7" s="2"/>
      <c r="E7" s="2"/>
      <c r="F7" s="50"/>
      <c r="G7" s="50"/>
      <c r="H7" s="5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AB7" s="36" t="s">
        <v>53</v>
      </c>
      <c r="AC7" s="36">
        <v>1200</v>
      </c>
    </row>
    <row r="8" spans="1:29" ht="13.5">
      <c r="A8" s="2"/>
      <c r="B8" s="2"/>
      <c r="C8" s="2"/>
      <c r="D8" s="2"/>
      <c r="E8" s="2"/>
      <c r="F8" s="50"/>
      <c r="G8" s="50"/>
      <c r="H8" s="5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AB8" s="36" t="s">
        <v>54</v>
      </c>
      <c r="AC8" s="36">
        <v>1200</v>
      </c>
    </row>
    <row r="9" spans="1:29" ht="13.5">
      <c r="A9" s="2"/>
      <c r="B9" s="32" t="s">
        <v>50</v>
      </c>
      <c r="C9" s="2"/>
      <c r="D9" s="3"/>
      <c r="E9" s="2"/>
      <c r="F9" s="51" t="s">
        <v>21</v>
      </c>
      <c r="G9" s="51"/>
      <c r="H9" s="50"/>
      <c r="I9" s="2"/>
      <c r="J9" s="2"/>
      <c r="K9" s="2"/>
      <c r="L9" s="2"/>
      <c r="M9" s="2"/>
      <c r="N9" s="2"/>
      <c r="O9" s="34" t="s">
        <v>22</v>
      </c>
      <c r="P9" s="34" t="s">
        <v>43</v>
      </c>
      <c r="Q9" s="5" t="s">
        <v>37</v>
      </c>
      <c r="R9" s="2"/>
      <c r="S9" s="3"/>
      <c r="T9" s="3"/>
      <c r="U9" s="3"/>
      <c r="V9" s="2"/>
      <c r="AB9" s="36" t="s">
        <v>58</v>
      </c>
      <c r="AC9" s="36">
        <v>1200</v>
      </c>
    </row>
    <row r="10" spans="1:29" ht="13.5">
      <c r="A10" s="2"/>
      <c r="B10" s="7" t="s">
        <v>51</v>
      </c>
      <c r="C10" s="7" t="s">
        <v>41</v>
      </c>
      <c r="D10" s="6" t="s">
        <v>44</v>
      </c>
      <c r="E10" s="5" t="s">
        <v>23</v>
      </c>
      <c r="F10" s="6" t="s">
        <v>1</v>
      </c>
      <c r="G10" s="6" t="s">
        <v>45</v>
      </c>
      <c r="H10" s="6" t="s">
        <v>24</v>
      </c>
      <c r="I10" s="5" t="s">
        <v>42</v>
      </c>
      <c r="J10" s="6" t="s">
        <v>2</v>
      </c>
      <c r="K10" s="5" t="s">
        <v>106</v>
      </c>
      <c r="L10" s="5" t="s">
        <v>3</v>
      </c>
      <c r="M10" s="6" t="s">
        <v>4</v>
      </c>
      <c r="N10" s="33" t="s">
        <v>5</v>
      </c>
      <c r="O10" s="35" t="s">
        <v>25</v>
      </c>
      <c r="P10" s="35" t="s">
        <v>25</v>
      </c>
      <c r="Q10" s="35" t="s">
        <v>25</v>
      </c>
      <c r="R10" s="5" t="s">
        <v>36</v>
      </c>
      <c r="S10" s="7" t="s">
        <v>26</v>
      </c>
      <c r="T10" s="7" t="s">
        <v>27</v>
      </c>
      <c r="U10" s="7" t="s">
        <v>49</v>
      </c>
      <c r="V10" s="5" t="s">
        <v>6</v>
      </c>
      <c r="W10" s="70" t="s">
        <v>84</v>
      </c>
      <c r="X10" s="6" t="s">
        <v>93</v>
      </c>
      <c r="AB10" s="36" t="s">
        <v>57</v>
      </c>
      <c r="AC10" s="36">
        <v>1200</v>
      </c>
    </row>
    <row r="11" spans="1:29" s="66" customFormat="1" ht="10.5">
      <c r="A11" s="3" t="s">
        <v>38</v>
      </c>
      <c r="B11" s="9" t="s">
        <v>8</v>
      </c>
      <c r="C11" s="9" t="s">
        <v>9</v>
      </c>
      <c r="D11" s="9" t="s">
        <v>10</v>
      </c>
      <c r="E11" s="64" t="s">
        <v>28</v>
      </c>
      <c r="F11" s="9" t="s">
        <v>8</v>
      </c>
      <c r="G11" s="9" t="s">
        <v>8</v>
      </c>
      <c r="H11" s="9" t="s">
        <v>29</v>
      </c>
      <c r="I11" s="64" t="s">
        <v>11</v>
      </c>
      <c r="J11" s="9" t="s">
        <v>8</v>
      </c>
      <c r="K11" s="64" t="s">
        <v>108</v>
      </c>
      <c r="L11" s="64" t="s">
        <v>10</v>
      </c>
      <c r="M11" s="65" t="s">
        <v>8</v>
      </c>
      <c r="N11" s="64" t="s">
        <v>8</v>
      </c>
      <c r="O11" s="9" t="s">
        <v>30</v>
      </c>
      <c r="P11" s="9" t="s">
        <v>30</v>
      </c>
      <c r="Q11" s="9" t="s">
        <v>30</v>
      </c>
      <c r="R11" s="9" t="s">
        <v>35</v>
      </c>
      <c r="S11" s="9" t="s">
        <v>30</v>
      </c>
      <c r="T11" s="9" t="s">
        <v>30</v>
      </c>
      <c r="U11" s="9" t="s">
        <v>10</v>
      </c>
      <c r="V11" s="64"/>
      <c r="W11" s="70" t="s">
        <v>84</v>
      </c>
      <c r="X11" s="73" t="s">
        <v>96</v>
      </c>
      <c r="AB11" s="67" t="s">
        <v>55</v>
      </c>
      <c r="AC11" s="67">
        <v>1200</v>
      </c>
    </row>
    <row r="12" spans="1:29" s="47" customFormat="1" ht="12">
      <c r="A12" s="8"/>
      <c r="B12" s="11" t="s">
        <v>78</v>
      </c>
      <c r="C12" s="49" t="s">
        <v>79</v>
      </c>
      <c r="D12" s="49" t="s">
        <v>81</v>
      </c>
      <c r="E12" s="49" t="s">
        <v>80</v>
      </c>
      <c r="F12" s="11" t="s">
        <v>82</v>
      </c>
      <c r="G12" s="11" t="s">
        <v>83</v>
      </c>
      <c r="H12" s="11" t="s">
        <v>84</v>
      </c>
      <c r="I12" s="10" t="s">
        <v>85</v>
      </c>
      <c r="J12" s="11" t="s">
        <v>86</v>
      </c>
      <c r="K12" s="10" t="s">
        <v>87</v>
      </c>
      <c r="L12" s="10" t="s">
        <v>88</v>
      </c>
      <c r="M12" s="49" t="s">
        <v>89</v>
      </c>
      <c r="N12" s="10" t="s">
        <v>91</v>
      </c>
      <c r="O12" s="11" t="s">
        <v>78</v>
      </c>
      <c r="P12" s="11" t="s">
        <v>78</v>
      </c>
      <c r="Q12" s="11" t="s">
        <v>78</v>
      </c>
      <c r="R12" s="56" t="s">
        <v>92</v>
      </c>
      <c r="S12" s="11"/>
      <c r="T12" s="46" t="s">
        <v>94</v>
      </c>
      <c r="U12" s="69" t="s">
        <v>95</v>
      </c>
      <c r="V12" s="10"/>
      <c r="W12" s="70" t="s">
        <v>84</v>
      </c>
      <c r="X12" s="48"/>
      <c r="AB12" s="48"/>
      <c r="AC12" s="48"/>
    </row>
    <row r="13" spans="1:29" ht="13.5">
      <c r="A13" s="8" t="s">
        <v>7</v>
      </c>
      <c r="B13" s="63">
        <v>1</v>
      </c>
      <c r="C13" s="12" t="s">
        <v>12</v>
      </c>
      <c r="D13" s="12" t="s">
        <v>34</v>
      </c>
      <c r="E13" s="10" t="s">
        <v>31</v>
      </c>
      <c r="F13" s="60">
        <v>27626</v>
      </c>
      <c r="G13" s="52">
        <f>IF(F13="","",DATEDIF(F13,"2016/3/31","Y"))</f>
        <v>40</v>
      </c>
      <c r="H13" s="11" t="s">
        <v>32</v>
      </c>
      <c r="I13" s="10" t="s">
        <v>13</v>
      </c>
      <c r="J13" s="11" t="s">
        <v>14</v>
      </c>
      <c r="K13" s="10" t="s">
        <v>107</v>
      </c>
      <c r="L13" s="10" t="s">
        <v>15</v>
      </c>
      <c r="M13" s="49" t="s">
        <v>90</v>
      </c>
      <c r="N13" s="10" t="s">
        <v>16</v>
      </c>
      <c r="O13" s="13">
        <v>1</v>
      </c>
      <c r="P13" s="13">
        <v>1</v>
      </c>
      <c r="Q13" s="11">
        <v>0</v>
      </c>
      <c r="R13" s="12">
        <v>444333</v>
      </c>
      <c r="S13" s="25">
        <v>2300</v>
      </c>
      <c r="T13" s="39">
        <v>40492</v>
      </c>
      <c r="U13" s="24" t="s">
        <v>48</v>
      </c>
      <c r="V13" s="10"/>
      <c r="W13" s="70" t="s">
        <v>84</v>
      </c>
      <c r="X13" s="36"/>
      <c r="AB13" s="36" t="s">
        <v>56</v>
      </c>
      <c r="AC13" s="36">
        <v>1200</v>
      </c>
    </row>
    <row r="14" spans="1:29" ht="4.5" customHeight="1">
      <c r="A14" s="8"/>
      <c r="B14" s="5"/>
      <c r="C14" s="6"/>
      <c r="D14" s="4"/>
      <c r="E14" s="5"/>
      <c r="F14" s="61"/>
      <c r="G14" s="43"/>
      <c r="H14" s="6"/>
      <c r="I14" s="5"/>
      <c r="J14" s="5"/>
      <c r="K14" s="5"/>
      <c r="L14" s="5"/>
      <c r="M14" s="6"/>
      <c r="N14" s="5"/>
      <c r="O14" s="6"/>
      <c r="P14" s="6"/>
      <c r="Q14" s="5"/>
      <c r="R14" s="5"/>
      <c r="S14" s="19"/>
      <c r="T14" s="19"/>
      <c r="U14" s="19"/>
      <c r="V14" s="5"/>
      <c r="W14" s="70" t="s">
        <v>84</v>
      </c>
      <c r="X14" s="36"/>
      <c r="AB14" s="36" t="s">
        <v>60</v>
      </c>
      <c r="AC14" s="36">
        <v>2300</v>
      </c>
    </row>
    <row r="15" spans="1:31" ht="14.25" customHeight="1">
      <c r="A15" s="2">
        <v>1</v>
      </c>
      <c r="B15" s="57"/>
      <c r="C15" s="26"/>
      <c r="D15" s="26"/>
      <c r="E15" s="26"/>
      <c r="F15" s="62"/>
      <c r="G15" s="44">
        <f aca="true" t="shared" si="0" ref="G15:G39">IF(F15="","",DATEDIF(F15,"2016/3/31","Y"))</f>
      </c>
      <c r="H15" s="15"/>
      <c r="I15" s="14"/>
      <c r="J15" s="15"/>
      <c r="K15" s="14"/>
      <c r="L15" s="14"/>
      <c r="M15" s="14"/>
      <c r="N15" s="45"/>
      <c r="O15" s="15"/>
      <c r="P15" s="15"/>
      <c r="Q15" s="15"/>
      <c r="R15" s="40" t="str">
        <f aca="true" t="shared" si="1" ref="R15:R39">IF(Q15=1,"-"," ")</f>
        <v> </v>
      </c>
      <c r="S15" s="41">
        <f aca="true" t="shared" si="2" ref="S15:S39">IF(Z15="","",Z15+AA15)</f>
      </c>
      <c r="T15" s="22"/>
      <c r="U15" s="20"/>
      <c r="V15" s="14"/>
      <c r="X15" s="68"/>
      <c r="Z15" s="38">
        <f>IF(C15="","",VLOOKUP(C15,$AB$6:$AC$43,2,FALSE))</f>
      </c>
      <c r="AA15" s="37">
        <f>O15*300+Q15*300</f>
        <v>0</v>
      </c>
      <c r="AB15" s="36" t="s">
        <v>61</v>
      </c>
      <c r="AC15" s="36">
        <v>2300</v>
      </c>
      <c r="AD15">
        <f>COUNTA(D15:D39)</f>
        <v>0</v>
      </c>
      <c r="AE15" t="s">
        <v>97</v>
      </c>
    </row>
    <row r="16" spans="1:31" ht="14.25" customHeight="1">
      <c r="A16" s="2">
        <v>2</v>
      </c>
      <c r="B16" s="57"/>
      <c r="C16" s="26"/>
      <c r="D16" s="26"/>
      <c r="E16" s="26"/>
      <c r="F16" s="62"/>
      <c r="G16" s="44">
        <f t="shared" si="0"/>
      </c>
      <c r="H16" s="15"/>
      <c r="I16" s="14"/>
      <c r="J16" s="15"/>
      <c r="K16" s="14"/>
      <c r="L16" s="14"/>
      <c r="M16" s="14"/>
      <c r="N16" s="45"/>
      <c r="O16" s="15"/>
      <c r="P16" s="15"/>
      <c r="Q16" s="15"/>
      <c r="R16" s="40" t="str">
        <f t="shared" si="1"/>
        <v> </v>
      </c>
      <c r="S16" s="41">
        <f t="shared" si="2"/>
      </c>
      <c r="T16" s="15" t="s">
        <v>47</v>
      </c>
      <c r="U16" s="15" t="s">
        <v>47</v>
      </c>
      <c r="V16" s="14"/>
      <c r="X16" s="68"/>
      <c r="Z16" s="38">
        <f>IF(C16="","",VLOOKUP(C16,$AB$6:$AC$43,2,FALSE))</f>
      </c>
      <c r="AA16" s="37">
        <f>O16*300+Q16*300</f>
        <v>0</v>
      </c>
      <c r="AB16" s="36" t="s">
        <v>59</v>
      </c>
      <c r="AC16" s="36">
        <v>2300</v>
      </c>
      <c r="AD16">
        <f>SUM(B15:B39)</f>
        <v>0</v>
      </c>
      <c r="AE16" t="s">
        <v>98</v>
      </c>
    </row>
    <row r="17" spans="1:29" ht="14.25" customHeight="1">
      <c r="A17" s="2">
        <v>3</v>
      </c>
      <c r="B17" s="57"/>
      <c r="C17" s="26"/>
      <c r="D17" s="26"/>
      <c r="E17" s="26"/>
      <c r="F17" s="62"/>
      <c r="G17" s="44">
        <f t="shared" si="0"/>
      </c>
      <c r="H17" s="15"/>
      <c r="I17" s="14"/>
      <c r="J17" s="15"/>
      <c r="K17" s="14"/>
      <c r="L17" s="14"/>
      <c r="M17" s="14"/>
      <c r="N17" s="45"/>
      <c r="O17" s="15"/>
      <c r="P17" s="15"/>
      <c r="Q17" s="15"/>
      <c r="R17" s="40" t="str">
        <f t="shared" si="1"/>
        <v> </v>
      </c>
      <c r="S17" s="41">
        <f t="shared" si="2"/>
      </c>
      <c r="T17" s="15" t="s">
        <v>47</v>
      </c>
      <c r="U17" s="15" t="s">
        <v>47</v>
      </c>
      <c r="V17" s="14"/>
      <c r="X17" s="68"/>
      <c r="Z17" s="38">
        <f>IF(C17="","",VLOOKUP(C17,$AB$6:$AC$43,2,FALSE))</f>
      </c>
      <c r="AA17" s="37">
        <f>O17*300+Q17*300</f>
        <v>0</v>
      </c>
      <c r="AB17" s="36" t="s">
        <v>66</v>
      </c>
      <c r="AC17" s="36">
        <v>2300</v>
      </c>
    </row>
    <row r="18" spans="1:29" ht="14.25" customHeight="1">
      <c r="A18" s="2">
        <v>4</v>
      </c>
      <c r="B18" s="57"/>
      <c r="C18" s="26"/>
      <c r="D18" s="26"/>
      <c r="E18" s="26"/>
      <c r="F18" s="62"/>
      <c r="G18" s="44">
        <f t="shared" si="0"/>
      </c>
      <c r="H18" s="15"/>
      <c r="I18" s="14"/>
      <c r="J18" s="15"/>
      <c r="K18" s="14"/>
      <c r="L18" s="14"/>
      <c r="M18" s="14"/>
      <c r="N18" s="45"/>
      <c r="O18" s="15"/>
      <c r="P18" s="15"/>
      <c r="Q18" s="15"/>
      <c r="R18" s="40" t="str">
        <f t="shared" si="1"/>
        <v> </v>
      </c>
      <c r="S18" s="41">
        <f t="shared" si="2"/>
      </c>
      <c r="T18" s="15" t="s">
        <v>47</v>
      </c>
      <c r="U18" s="15" t="s">
        <v>47</v>
      </c>
      <c r="V18" s="14"/>
      <c r="X18" s="68"/>
      <c r="Z18" s="38">
        <f aca="true" t="shared" si="3" ref="Z18:Z39">IF(C18="","",VLOOKUP(C18,$AB$6:$AC$43,2,FALSE))</f>
      </c>
      <c r="AA18" s="37">
        <f aca="true" t="shared" si="4" ref="AA18:AA39">O18*300+Q18*300</f>
        <v>0</v>
      </c>
      <c r="AB18" s="36" t="s">
        <v>67</v>
      </c>
      <c r="AC18" s="36">
        <v>2300</v>
      </c>
    </row>
    <row r="19" spans="1:29" ht="14.25" customHeight="1">
      <c r="A19" s="2">
        <v>5</v>
      </c>
      <c r="B19" s="57"/>
      <c r="C19" s="26"/>
      <c r="D19" s="26"/>
      <c r="E19" s="26"/>
      <c r="F19" s="62"/>
      <c r="G19" s="44">
        <f t="shared" si="0"/>
      </c>
      <c r="H19" s="15"/>
      <c r="I19" s="14"/>
      <c r="J19" s="15"/>
      <c r="K19" s="14"/>
      <c r="L19" s="14"/>
      <c r="M19" s="14"/>
      <c r="N19" s="45"/>
      <c r="O19" s="15"/>
      <c r="P19" s="15"/>
      <c r="Q19" s="15"/>
      <c r="R19" s="40" t="str">
        <f t="shared" si="1"/>
        <v> </v>
      </c>
      <c r="S19" s="41">
        <f t="shared" si="2"/>
      </c>
      <c r="T19" s="15" t="s">
        <v>47</v>
      </c>
      <c r="U19" s="15" t="s">
        <v>47</v>
      </c>
      <c r="V19" s="14"/>
      <c r="X19" s="68"/>
      <c r="Z19" s="38">
        <f t="shared" si="3"/>
      </c>
      <c r="AA19" s="37">
        <f t="shared" si="4"/>
        <v>0</v>
      </c>
      <c r="AB19" s="36" t="s">
        <v>68</v>
      </c>
      <c r="AC19" s="36">
        <v>1200</v>
      </c>
    </row>
    <row r="20" spans="1:29" ht="14.25" customHeight="1">
      <c r="A20" s="2">
        <v>6</v>
      </c>
      <c r="B20" s="57"/>
      <c r="C20" s="26"/>
      <c r="D20" s="26"/>
      <c r="E20" s="26"/>
      <c r="F20" s="62"/>
      <c r="G20" s="44">
        <f t="shared" si="0"/>
      </c>
      <c r="H20" s="15"/>
      <c r="I20" s="14"/>
      <c r="J20" s="15"/>
      <c r="K20" s="14"/>
      <c r="L20" s="14"/>
      <c r="M20" s="14"/>
      <c r="N20" s="45"/>
      <c r="O20" s="15"/>
      <c r="P20" s="15"/>
      <c r="Q20" s="15"/>
      <c r="R20" s="40" t="str">
        <f t="shared" si="1"/>
        <v> </v>
      </c>
      <c r="S20" s="41">
        <f t="shared" si="2"/>
      </c>
      <c r="T20" s="15" t="s">
        <v>47</v>
      </c>
      <c r="U20" s="15" t="s">
        <v>47</v>
      </c>
      <c r="V20" s="14"/>
      <c r="X20" s="68"/>
      <c r="Z20" s="38">
        <f t="shared" si="3"/>
      </c>
      <c r="AA20" s="37">
        <f t="shared" si="4"/>
        <v>0</v>
      </c>
      <c r="AB20" s="36" t="s">
        <v>69</v>
      </c>
      <c r="AC20" s="36">
        <v>1200</v>
      </c>
    </row>
    <row r="21" spans="1:29" ht="14.25" customHeight="1">
      <c r="A21" s="2">
        <v>7</v>
      </c>
      <c r="B21" s="57"/>
      <c r="C21" s="26"/>
      <c r="D21" s="26"/>
      <c r="E21" s="26"/>
      <c r="F21" s="62"/>
      <c r="G21" s="44">
        <f t="shared" si="0"/>
      </c>
      <c r="H21" s="15"/>
      <c r="I21" s="14"/>
      <c r="J21" s="15"/>
      <c r="K21" s="14"/>
      <c r="L21" s="14"/>
      <c r="M21" s="14"/>
      <c r="N21" s="45"/>
      <c r="O21" s="15"/>
      <c r="P21" s="15"/>
      <c r="Q21" s="15"/>
      <c r="R21" s="40" t="str">
        <f t="shared" si="1"/>
        <v> </v>
      </c>
      <c r="S21" s="41">
        <f t="shared" si="2"/>
      </c>
      <c r="T21" s="15" t="s">
        <v>47</v>
      </c>
      <c r="U21" s="15" t="s">
        <v>47</v>
      </c>
      <c r="V21" s="14"/>
      <c r="X21" s="68"/>
      <c r="Z21" s="38">
        <f t="shared" si="3"/>
      </c>
      <c r="AA21" s="37">
        <f t="shared" si="4"/>
        <v>0</v>
      </c>
      <c r="AB21" s="36" t="s">
        <v>70</v>
      </c>
      <c r="AC21" s="36">
        <v>1200</v>
      </c>
    </row>
    <row r="22" spans="1:29" ht="14.25" customHeight="1">
      <c r="A22" s="2">
        <v>8</v>
      </c>
      <c r="B22" s="57"/>
      <c r="C22" s="26"/>
      <c r="D22" s="26"/>
      <c r="E22" s="26"/>
      <c r="F22" s="62"/>
      <c r="G22" s="44">
        <f t="shared" si="0"/>
      </c>
      <c r="H22" s="15"/>
      <c r="I22" s="14"/>
      <c r="J22" s="15"/>
      <c r="K22" s="14"/>
      <c r="L22" s="14"/>
      <c r="M22" s="14"/>
      <c r="N22" s="45"/>
      <c r="O22" s="15"/>
      <c r="P22" s="15"/>
      <c r="Q22" s="15"/>
      <c r="R22" s="40" t="str">
        <f t="shared" si="1"/>
        <v> </v>
      </c>
      <c r="S22" s="41">
        <f t="shared" si="2"/>
      </c>
      <c r="T22" s="15" t="s">
        <v>47</v>
      </c>
      <c r="U22" s="15" t="s">
        <v>47</v>
      </c>
      <c r="V22" s="14"/>
      <c r="X22" s="68"/>
      <c r="Z22" s="38">
        <f t="shared" si="3"/>
      </c>
      <c r="AA22" s="37">
        <f t="shared" si="4"/>
        <v>0</v>
      </c>
      <c r="AB22" s="36" t="s">
        <v>71</v>
      </c>
      <c r="AC22" s="36">
        <v>1200</v>
      </c>
    </row>
    <row r="23" spans="1:29" ht="14.25" customHeight="1">
      <c r="A23" s="2">
        <v>9</v>
      </c>
      <c r="B23" s="57"/>
      <c r="C23" s="26"/>
      <c r="D23" s="26"/>
      <c r="E23" s="26"/>
      <c r="F23" s="62"/>
      <c r="G23" s="44">
        <f t="shared" si="0"/>
      </c>
      <c r="H23" s="15"/>
      <c r="I23" s="14"/>
      <c r="J23" s="15"/>
      <c r="K23" s="14"/>
      <c r="L23" s="14"/>
      <c r="M23" s="14"/>
      <c r="N23" s="45"/>
      <c r="O23" s="15"/>
      <c r="P23" s="15"/>
      <c r="Q23" s="15"/>
      <c r="R23" s="40" t="str">
        <f t="shared" si="1"/>
        <v> </v>
      </c>
      <c r="S23" s="41">
        <f t="shared" si="2"/>
      </c>
      <c r="T23" s="15" t="s">
        <v>47</v>
      </c>
      <c r="U23" s="15" t="s">
        <v>47</v>
      </c>
      <c r="V23" s="14"/>
      <c r="X23" s="68"/>
      <c r="Z23" s="38">
        <f t="shared" si="3"/>
      </c>
      <c r="AA23" s="37">
        <f t="shared" si="4"/>
        <v>0</v>
      </c>
      <c r="AB23" s="36" t="s">
        <v>72</v>
      </c>
      <c r="AC23" s="36">
        <v>1200</v>
      </c>
    </row>
    <row r="24" spans="1:29" ht="14.25" customHeight="1">
      <c r="A24" s="2">
        <v>10</v>
      </c>
      <c r="B24" s="57"/>
      <c r="C24" s="26"/>
      <c r="D24" s="26"/>
      <c r="E24" s="26"/>
      <c r="F24" s="62"/>
      <c r="G24" s="44">
        <f t="shared" si="0"/>
      </c>
      <c r="H24" s="15"/>
      <c r="I24" s="14"/>
      <c r="J24" s="15"/>
      <c r="K24" s="14"/>
      <c r="L24" s="14"/>
      <c r="M24" s="14"/>
      <c r="N24" s="45"/>
      <c r="O24" s="15"/>
      <c r="P24" s="15"/>
      <c r="Q24" s="15"/>
      <c r="R24" s="40" t="str">
        <f t="shared" si="1"/>
        <v> </v>
      </c>
      <c r="S24" s="41">
        <f t="shared" si="2"/>
      </c>
      <c r="T24" s="15" t="s">
        <v>47</v>
      </c>
      <c r="U24" s="15" t="s">
        <v>47</v>
      </c>
      <c r="V24" s="14"/>
      <c r="X24" s="68"/>
      <c r="Z24" s="38">
        <f t="shared" si="3"/>
      </c>
      <c r="AA24" s="37">
        <f t="shared" si="4"/>
        <v>0</v>
      </c>
      <c r="AB24" s="36" t="s">
        <v>73</v>
      </c>
      <c r="AC24" s="36">
        <v>2300</v>
      </c>
    </row>
    <row r="25" spans="1:29" ht="14.25" customHeight="1">
      <c r="A25" s="2">
        <v>11</v>
      </c>
      <c r="B25" s="57"/>
      <c r="C25" s="26"/>
      <c r="D25" s="26"/>
      <c r="E25" s="26"/>
      <c r="F25" s="62"/>
      <c r="G25" s="44">
        <f t="shared" si="0"/>
      </c>
      <c r="H25" s="15"/>
      <c r="I25" s="14"/>
      <c r="J25" s="15"/>
      <c r="K25" s="14"/>
      <c r="L25" s="14"/>
      <c r="M25" s="14"/>
      <c r="N25" s="45"/>
      <c r="O25" s="15"/>
      <c r="P25" s="15"/>
      <c r="Q25" s="15"/>
      <c r="R25" s="40" t="str">
        <f t="shared" si="1"/>
        <v> </v>
      </c>
      <c r="S25" s="41">
        <f t="shared" si="2"/>
      </c>
      <c r="T25" s="15" t="s">
        <v>47</v>
      </c>
      <c r="U25" s="15" t="s">
        <v>47</v>
      </c>
      <c r="V25" s="14"/>
      <c r="X25" s="68"/>
      <c r="Z25" s="38">
        <f t="shared" si="3"/>
      </c>
      <c r="AA25" s="37">
        <f t="shared" si="4"/>
        <v>0</v>
      </c>
      <c r="AB25" s="36" t="s">
        <v>74</v>
      </c>
      <c r="AC25" s="36">
        <v>2300</v>
      </c>
    </row>
    <row r="26" spans="1:29" ht="14.25" customHeight="1">
      <c r="A26" s="2">
        <v>12</v>
      </c>
      <c r="B26" s="57"/>
      <c r="C26" s="26"/>
      <c r="D26" s="26"/>
      <c r="E26" s="26"/>
      <c r="F26" s="62"/>
      <c r="G26" s="44">
        <f t="shared" si="0"/>
      </c>
      <c r="H26" s="15"/>
      <c r="I26" s="14"/>
      <c r="J26" s="15"/>
      <c r="K26" s="14"/>
      <c r="L26" s="14"/>
      <c r="M26" s="14"/>
      <c r="N26" s="45"/>
      <c r="O26" s="15"/>
      <c r="P26" s="15"/>
      <c r="Q26" s="15"/>
      <c r="R26" s="40" t="str">
        <f t="shared" si="1"/>
        <v> </v>
      </c>
      <c r="S26" s="41">
        <f t="shared" si="2"/>
      </c>
      <c r="T26" s="15" t="s">
        <v>47</v>
      </c>
      <c r="U26" s="15" t="s">
        <v>47</v>
      </c>
      <c r="V26" s="14"/>
      <c r="X26" s="68"/>
      <c r="Z26" s="38">
        <f t="shared" si="3"/>
      </c>
      <c r="AA26" s="37">
        <f t="shared" si="4"/>
        <v>0</v>
      </c>
      <c r="AB26" s="36" t="s">
        <v>75</v>
      </c>
      <c r="AC26" s="36">
        <v>2300</v>
      </c>
    </row>
    <row r="27" spans="1:29" ht="14.25" customHeight="1">
      <c r="A27" s="2">
        <v>13</v>
      </c>
      <c r="B27" s="57"/>
      <c r="C27" s="26"/>
      <c r="D27" s="26"/>
      <c r="E27" s="26"/>
      <c r="F27" s="62"/>
      <c r="G27" s="44">
        <f t="shared" si="0"/>
      </c>
      <c r="H27" s="15"/>
      <c r="I27" s="14"/>
      <c r="J27" s="15"/>
      <c r="K27" s="14"/>
      <c r="L27" s="14"/>
      <c r="M27" s="14"/>
      <c r="N27" s="45"/>
      <c r="O27" s="15"/>
      <c r="P27" s="15"/>
      <c r="Q27" s="15"/>
      <c r="R27" s="40" t="str">
        <f t="shared" si="1"/>
        <v> </v>
      </c>
      <c r="S27" s="41">
        <f t="shared" si="2"/>
      </c>
      <c r="T27" s="15" t="s">
        <v>47</v>
      </c>
      <c r="U27" s="15" t="s">
        <v>47</v>
      </c>
      <c r="V27" s="14"/>
      <c r="X27" s="68"/>
      <c r="Z27" s="38">
        <f t="shared" si="3"/>
      </c>
      <c r="AA27" s="37">
        <f t="shared" si="4"/>
        <v>0</v>
      </c>
      <c r="AB27" s="36" t="s">
        <v>76</v>
      </c>
      <c r="AC27" s="36">
        <v>2300</v>
      </c>
    </row>
    <row r="28" spans="1:29" ht="14.25" customHeight="1">
      <c r="A28" s="2">
        <v>14</v>
      </c>
      <c r="B28" s="57"/>
      <c r="C28" s="26"/>
      <c r="D28" s="26"/>
      <c r="E28" s="26"/>
      <c r="F28" s="62"/>
      <c r="G28" s="44">
        <f t="shared" si="0"/>
      </c>
      <c r="H28" s="15"/>
      <c r="I28" s="14"/>
      <c r="J28" s="15"/>
      <c r="K28" s="14"/>
      <c r="L28" s="14"/>
      <c r="M28" s="14"/>
      <c r="N28" s="45"/>
      <c r="O28" s="15"/>
      <c r="P28" s="15"/>
      <c r="Q28" s="15"/>
      <c r="R28" s="40" t="str">
        <f t="shared" si="1"/>
        <v> </v>
      </c>
      <c r="S28" s="41">
        <f t="shared" si="2"/>
      </c>
      <c r="T28" s="15" t="s">
        <v>47</v>
      </c>
      <c r="U28" s="15" t="s">
        <v>47</v>
      </c>
      <c r="V28" s="14"/>
      <c r="X28" s="68"/>
      <c r="Z28" s="38">
        <f t="shared" si="3"/>
      </c>
      <c r="AA28" s="37">
        <f t="shared" si="4"/>
        <v>0</v>
      </c>
      <c r="AB28" s="36" t="s">
        <v>77</v>
      </c>
      <c r="AC28" s="36">
        <v>1200</v>
      </c>
    </row>
    <row r="29" spans="1:29" ht="14.25" customHeight="1">
      <c r="A29" s="2">
        <v>15</v>
      </c>
      <c r="B29" s="57"/>
      <c r="C29" s="26"/>
      <c r="D29" s="26"/>
      <c r="E29" s="26"/>
      <c r="F29" s="62"/>
      <c r="G29" s="44">
        <f t="shared" si="0"/>
      </c>
      <c r="H29" s="15"/>
      <c r="I29" s="14"/>
      <c r="J29" s="15"/>
      <c r="K29" s="14"/>
      <c r="L29" s="14"/>
      <c r="M29" s="14"/>
      <c r="N29" s="45"/>
      <c r="O29" s="15"/>
      <c r="P29" s="15"/>
      <c r="Q29" s="15"/>
      <c r="R29" s="40" t="str">
        <f t="shared" si="1"/>
        <v> </v>
      </c>
      <c r="S29" s="41">
        <f t="shared" si="2"/>
      </c>
      <c r="T29" s="15" t="s">
        <v>47</v>
      </c>
      <c r="U29" s="15" t="s">
        <v>47</v>
      </c>
      <c r="V29" s="14"/>
      <c r="X29" s="68"/>
      <c r="Z29" s="38">
        <f t="shared" si="3"/>
      </c>
      <c r="AA29" s="37">
        <f t="shared" si="4"/>
        <v>0</v>
      </c>
      <c r="AB29" s="36"/>
      <c r="AC29" s="36"/>
    </row>
    <row r="30" spans="1:29" ht="14.25" customHeight="1">
      <c r="A30" s="2">
        <v>16</v>
      </c>
      <c r="B30" s="57"/>
      <c r="C30" s="26"/>
      <c r="D30" s="26"/>
      <c r="E30" s="26"/>
      <c r="F30" s="62"/>
      <c r="G30" s="44">
        <f t="shared" si="0"/>
      </c>
      <c r="H30" s="15"/>
      <c r="I30" s="14"/>
      <c r="J30" s="15"/>
      <c r="K30" s="14"/>
      <c r="L30" s="14"/>
      <c r="M30" s="14"/>
      <c r="N30" s="45"/>
      <c r="O30" s="15"/>
      <c r="P30" s="15"/>
      <c r="Q30" s="15"/>
      <c r="R30" s="40" t="str">
        <f t="shared" si="1"/>
        <v> </v>
      </c>
      <c r="S30" s="41">
        <f t="shared" si="2"/>
      </c>
      <c r="T30" s="15" t="s">
        <v>47</v>
      </c>
      <c r="U30" s="15" t="s">
        <v>47</v>
      </c>
      <c r="V30" s="14"/>
      <c r="X30" s="68"/>
      <c r="Z30" s="38">
        <f t="shared" si="3"/>
      </c>
      <c r="AA30" s="37">
        <f t="shared" si="4"/>
        <v>0</v>
      </c>
      <c r="AB30" s="36"/>
      <c r="AC30" s="36"/>
    </row>
    <row r="31" spans="1:29" ht="14.25" customHeight="1">
      <c r="A31" s="2">
        <v>17</v>
      </c>
      <c r="B31" s="57"/>
      <c r="C31" s="26"/>
      <c r="D31" s="26"/>
      <c r="E31" s="26"/>
      <c r="F31" s="62"/>
      <c r="G31" s="44">
        <f t="shared" si="0"/>
      </c>
      <c r="H31" s="15"/>
      <c r="I31" s="14"/>
      <c r="J31" s="15"/>
      <c r="K31" s="14"/>
      <c r="L31" s="14"/>
      <c r="M31" s="14"/>
      <c r="N31" s="45"/>
      <c r="O31" s="15"/>
      <c r="P31" s="15"/>
      <c r="Q31" s="15"/>
      <c r="R31" s="40" t="str">
        <f t="shared" si="1"/>
        <v> </v>
      </c>
      <c r="S31" s="41">
        <f t="shared" si="2"/>
      </c>
      <c r="T31" s="15" t="s">
        <v>47</v>
      </c>
      <c r="U31" s="15" t="s">
        <v>47</v>
      </c>
      <c r="V31" s="14"/>
      <c r="X31" s="68"/>
      <c r="Z31" s="38">
        <f t="shared" si="3"/>
      </c>
      <c r="AA31" s="37">
        <f t="shared" si="4"/>
        <v>0</v>
      </c>
      <c r="AB31" s="36"/>
      <c r="AC31" s="36"/>
    </row>
    <row r="32" spans="1:29" ht="14.25" customHeight="1">
      <c r="A32" s="2">
        <v>18</v>
      </c>
      <c r="B32" s="57"/>
      <c r="C32" s="26"/>
      <c r="D32" s="26"/>
      <c r="E32" s="26"/>
      <c r="F32" s="62"/>
      <c r="G32" s="44">
        <f t="shared" si="0"/>
      </c>
      <c r="H32" s="15"/>
      <c r="I32" s="14"/>
      <c r="J32" s="15"/>
      <c r="K32" s="14"/>
      <c r="L32" s="14"/>
      <c r="M32" s="14"/>
      <c r="N32" s="45"/>
      <c r="O32" s="15"/>
      <c r="P32" s="15"/>
      <c r="Q32" s="15"/>
      <c r="R32" s="40" t="str">
        <f t="shared" si="1"/>
        <v> </v>
      </c>
      <c r="S32" s="41">
        <f t="shared" si="2"/>
      </c>
      <c r="T32" s="15" t="s">
        <v>47</v>
      </c>
      <c r="U32" s="15" t="s">
        <v>47</v>
      </c>
      <c r="V32" s="14"/>
      <c r="X32" s="68"/>
      <c r="Z32" s="38">
        <f t="shared" si="3"/>
      </c>
      <c r="AA32" s="37">
        <f t="shared" si="4"/>
        <v>0</v>
      </c>
      <c r="AB32" s="36"/>
      <c r="AC32" s="36"/>
    </row>
    <row r="33" spans="1:29" ht="14.25" customHeight="1">
      <c r="A33" s="2">
        <v>19</v>
      </c>
      <c r="B33" s="57"/>
      <c r="C33" s="26"/>
      <c r="D33" s="26"/>
      <c r="E33" s="26"/>
      <c r="F33" s="62"/>
      <c r="G33" s="44">
        <f t="shared" si="0"/>
      </c>
      <c r="H33" s="15"/>
      <c r="I33" s="14"/>
      <c r="J33" s="15"/>
      <c r="K33" s="14"/>
      <c r="L33" s="14"/>
      <c r="M33" s="14"/>
      <c r="N33" s="45"/>
      <c r="O33" s="15"/>
      <c r="P33" s="15"/>
      <c r="Q33" s="15"/>
      <c r="R33" s="40" t="str">
        <f t="shared" si="1"/>
        <v> </v>
      </c>
      <c r="S33" s="41">
        <f t="shared" si="2"/>
      </c>
      <c r="T33" s="15" t="s">
        <v>47</v>
      </c>
      <c r="U33" s="15" t="s">
        <v>47</v>
      </c>
      <c r="V33" s="14"/>
      <c r="X33" s="68"/>
      <c r="Z33" s="38">
        <f t="shared" si="3"/>
      </c>
      <c r="AA33" s="37">
        <f t="shared" si="4"/>
        <v>0</v>
      </c>
      <c r="AB33" s="36"/>
      <c r="AC33" s="36"/>
    </row>
    <row r="34" spans="1:29" ht="14.25" customHeight="1">
      <c r="A34" s="2">
        <v>20</v>
      </c>
      <c r="B34" s="57"/>
      <c r="C34" s="26"/>
      <c r="D34" s="26"/>
      <c r="E34" s="26"/>
      <c r="F34" s="62"/>
      <c r="G34" s="44">
        <f t="shared" si="0"/>
      </c>
      <c r="H34" s="15"/>
      <c r="I34" s="14"/>
      <c r="J34" s="15"/>
      <c r="K34" s="14"/>
      <c r="L34" s="14"/>
      <c r="M34" s="14"/>
      <c r="N34" s="45"/>
      <c r="O34" s="15"/>
      <c r="P34" s="15"/>
      <c r="Q34" s="15"/>
      <c r="R34" s="40" t="str">
        <f t="shared" si="1"/>
        <v> </v>
      </c>
      <c r="S34" s="41">
        <f t="shared" si="2"/>
      </c>
      <c r="T34" s="15" t="s">
        <v>47</v>
      </c>
      <c r="U34" s="15" t="s">
        <v>47</v>
      </c>
      <c r="V34" s="14"/>
      <c r="X34" s="68"/>
      <c r="Z34" s="38">
        <f t="shared" si="3"/>
      </c>
      <c r="AA34" s="37">
        <f t="shared" si="4"/>
        <v>0</v>
      </c>
      <c r="AB34" s="36"/>
      <c r="AC34" s="36"/>
    </row>
    <row r="35" spans="1:29" ht="14.25" customHeight="1">
      <c r="A35" s="2">
        <v>21</v>
      </c>
      <c r="B35" s="57"/>
      <c r="C35" s="26"/>
      <c r="D35" s="26"/>
      <c r="E35" s="26"/>
      <c r="F35" s="62"/>
      <c r="G35" s="44">
        <f t="shared" si="0"/>
      </c>
      <c r="H35" s="15"/>
      <c r="I35" s="14"/>
      <c r="J35" s="15"/>
      <c r="K35" s="14"/>
      <c r="L35" s="14"/>
      <c r="M35" s="14"/>
      <c r="N35" s="45"/>
      <c r="O35" s="15"/>
      <c r="P35" s="15"/>
      <c r="Q35" s="15"/>
      <c r="R35" s="40" t="str">
        <f t="shared" si="1"/>
        <v> </v>
      </c>
      <c r="S35" s="41">
        <f t="shared" si="2"/>
      </c>
      <c r="T35" s="15" t="s">
        <v>47</v>
      </c>
      <c r="U35" s="15" t="s">
        <v>47</v>
      </c>
      <c r="V35" s="14"/>
      <c r="X35" s="68"/>
      <c r="Z35" s="38">
        <f t="shared" si="3"/>
      </c>
      <c r="AA35" s="37">
        <f t="shared" si="4"/>
        <v>0</v>
      </c>
      <c r="AB35" s="36"/>
      <c r="AC35" s="36"/>
    </row>
    <row r="36" spans="1:29" ht="14.25" customHeight="1">
      <c r="A36" s="2">
        <v>22</v>
      </c>
      <c r="B36" s="57"/>
      <c r="C36" s="26"/>
      <c r="D36" s="26"/>
      <c r="E36" s="26"/>
      <c r="F36" s="62"/>
      <c r="G36" s="44">
        <f t="shared" si="0"/>
      </c>
      <c r="H36" s="15"/>
      <c r="I36" s="14"/>
      <c r="J36" s="15"/>
      <c r="K36" s="14"/>
      <c r="L36" s="14"/>
      <c r="M36" s="14"/>
      <c r="N36" s="45"/>
      <c r="O36" s="15"/>
      <c r="P36" s="15"/>
      <c r="Q36" s="15"/>
      <c r="R36" s="40" t="str">
        <f t="shared" si="1"/>
        <v> </v>
      </c>
      <c r="S36" s="41">
        <f t="shared" si="2"/>
      </c>
      <c r="T36" s="15" t="s">
        <v>47</v>
      </c>
      <c r="U36" s="15" t="s">
        <v>47</v>
      </c>
      <c r="V36" s="14"/>
      <c r="X36" s="68"/>
      <c r="Z36" s="38">
        <f t="shared" si="3"/>
      </c>
      <c r="AA36" s="37">
        <f t="shared" si="4"/>
        <v>0</v>
      </c>
      <c r="AB36" s="36"/>
      <c r="AC36" s="36"/>
    </row>
    <row r="37" spans="1:29" ht="14.25" customHeight="1">
      <c r="A37" s="2">
        <v>23</v>
      </c>
      <c r="B37" s="57"/>
      <c r="C37" s="26"/>
      <c r="D37" s="26"/>
      <c r="E37" s="26"/>
      <c r="F37" s="62"/>
      <c r="G37" s="44">
        <f t="shared" si="0"/>
      </c>
      <c r="H37" s="15"/>
      <c r="I37" s="14"/>
      <c r="J37" s="15"/>
      <c r="K37" s="14"/>
      <c r="L37" s="14"/>
      <c r="M37" s="14"/>
      <c r="N37" s="45"/>
      <c r="O37" s="15"/>
      <c r="P37" s="15"/>
      <c r="Q37" s="15"/>
      <c r="R37" s="40" t="str">
        <f t="shared" si="1"/>
        <v> </v>
      </c>
      <c r="S37" s="41">
        <f t="shared" si="2"/>
      </c>
      <c r="T37" s="15" t="s">
        <v>47</v>
      </c>
      <c r="U37" s="15" t="s">
        <v>47</v>
      </c>
      <c r="V37" s="14"/>
      <c r="X37" s="68"/>
      <c r="Z37" s="38">
        <f t="shared" si="3"/>
      </c>
      <c r="AA37" s="37">
        <f t="shared" si="4"/>
        <v>0</v>
      </c>
      <c r="AB37" s="36"/>
      <c r="AC37" s="36"/>
    </row>
    <row r="38" spans="1:29" ht="14.25" customHeight="1">
      <c r="A38" s="2">
        <v>24</v>
      </c>
      <c r="B38" s="57"/>
      <c r="C38" s="26"/>
      <c r="D38" s="26"/>
      <c r="E38" s="26"/>
      <c r="F38" s="62"/>
      <c r="G38" s="44">
        <f t="shared" si="0"/>
      </c>
      <c r="H38" s="15"/>
      <c r="I38" s="14"/>
      <c r="J38" s="15"/>
      <c r="K38" s="14"/>
      <c r="L38" s="14"/>
      <c r="M38" s="14"/>
      <c r="N38" s="45"/>
      <c r="O38" s="15"/>
      <c r="P38" s="15"/>
      <c r="Q38" s="15"/>
      <c r="R38" s="40" t="str">
        <f t="shared" si="1"/>
        <v> </v>
      </c>
      <c r="S38" s="41">
        <f t="shared" si="2"/>
      </c>
      <c r="T38" s="15" t="s">
        <v>47</v>
      </c>
      <c r="U38" s="15" t="s">
        <v>47</v>
      </c>
      <c r="V38" s="14"/>
      <c r="X38" s="68"/>
      <c r="Z38" s="38">
        <f t="shared" si="3"/>
      </c>
      <c r="AA38" s="37">
        <f t="shared" si="4"/>
        <v>0</v>
      </c>
      <c r="AB38" s="36"/>
      <c r="AC38" s="36"/>
    </row>
    <row r="39" spans="1:29" ht="14.25" customHeight="1">
      <c r="A39" s="2">
        <v>25</v>
      </c>
      <c r="B39" s="57"/>
      <c r="C39" s="26"/>
      <c r="D39" s="26"/>
      <c r="E39" s="26"/>
      <c r="F39" s="62"/>
      <c r="G39" s="44">
        <f t="shared" si="0"/>
      </c>
      <c r="H39" s="15"/>
      <c r="I39" s="14"/>
      <c r="J39" s="15"/>
      <c r="K39" s="14"/>
      <c r="L39" s="14"/>
      <c r="M39" s="14"/>
      <c r="N39" s="45"/>
      <c r="O39" s="15"/>
      <c r="P39" s="15"/>
      <c r="Q39" s="15"/>
      <c r="R39" s="40" t="str">
        <f t="shared" si="1"/>
        <v> </v>
      </c>
      <c r="S39" s="41">
        <f t="shared" si="2"/>
      </c>
      <c r="T39" s="15" t="s">
        <v>47</v>
      </c>
      <c r="U39" s="15" t="s">
        <v>47</v>
      </c>
      <c r="V39" s="14"/>
      <c r="X39" s="68"/>
      <c r="Z39" s="38">
        <f t="shared" si="3"/>
      </c>
      <c r="AA39" s="37">
        <f t="shared" si="4"/>
        <v>0</v>
      </c>
      <c r="AB39" s="36"/>
      <c r="AC39" s="36"/>
    </row>
    <row r="40" spans="1:29" ht="14.25" customHeight="1">
      <c r="A40" s="2"/>
      <c r="B40" s="2"/>
      <c r="C40" s="2"/>
      <c r="D40" s="27" t="s">
        <v>33</v>
      </c>
      <c r="E40" s="81">
        <f>S40</f>
        <v>0</v>
      </c>
      <c r="F40" s="82"/>
      <c r="G40" s="50"/>
      <c r="H40" s="50"/>
      <c r="I40" s="2"/>
      <c r="J40" s="2"/>
      <c r="K40" s="2"/>
      <c r="L40" s="2"/>
      <c r="M40" s="2"/>
      <c r="N40" s="2"/>
      <c r="O40" s="8"/>
      <c r="P40" s="8"/>
      <c r="Q40" s="2"/>
      <c r="R40" s="2"/>
      <c r="S40" s="42">
        <f>SUM(S15:S39)</f>
        <v>0</v>
      </c>
      <c r="T40" s="2"/>
      <c r="U40" s="2"/>
      <c r="V40" s="2"/>
      <c r="AB40" s="36"/>
      <c r="AC40" s="36"/>
    </row>
    <row r="41" spans="1:29" ht="14.25" customHeight="1">
      <c r="A41" s="2"/>
      <c r="B41" s="72">
        <f>IF($AD$15&gt;$AD$16,"申し込み者全員の誓約が必要です","")</f>
      </c>
      <c r="C41" s="2"/>
      <c r="D41" s="16" t="s">
        <v>17</v>
      </c>
      <c r="E41" s="83">
        <f>IF(T15="","",T15)</f>
      </c>
      <c r="F41" s="84"/>
      <c r="G41" s="50"/>
      <c r="H41" s="17"/>
      <c r="I41" s="2"/>
      <c r="J41" s="71"/>
      <c r="K41" s="2"/>
      <c r="L41" s="2"/>
      <c r="M41" s="2"/>
      <c r="N41" s="2"/>
      <c r="O41" s="2"/>
      <c r="P41" s="2"/>
      <c r="Q41" s="2"/>
      <c r="R41" s="2"/>
      <c r="S41" s="31"/>
      <c r="T41" s="2"/>
      <c r="U41" s="2"/>
      <c r="V41" s="2"/>
      <c r="AB41" s="36"/>
      <c r="AC41" s="36"/>
    </row>
    <row r="42" spans="1:29" ht="14.25" customHeight="1">
      <c r="A42" s="2"/>
      <c r="B42" s="2"/>
      <c r="C42" s="2"/>
      <c r="D42" s="16" t="s">
        <v>18</v>
      </c>
      <c r="E42" s="83">
        <f>IF(U15="","",U15)</f>
      </c>
      <c r="F42" s="84"/>
      <c r="G42" s="58" t="s">
        <v>39</v>
      </c>
      <c r="H42" s="53"/>
      <c r="J42" s="2"/>
      <c r="K42" s="2"/>
      <c r="L42" s="2"/>
      <c r="M42" s="2"/>
      <c r="N42" s="2"/>
      <c r="O42" s="2"/>
      <c r="P42" s="2"/>
      <c r="Q42" s="2"/>
      <c r="R42" s="2"/>
      <c r="S42" s="31"/>
      <c r="T42" s="2"/>
      <c r="U42" s="2"/>
      <c r="V42" s="2"/>
      <c r="AB42" s="36"/>
      <c r="AC42" s="36"/>
    </row>
    <row r="43" spans="1:29" ht="14.25" customHeight="1">
      <c r="A43" s="2"/>
      <c r="B43" s="2"/>
      <c r="C43" s="2"/>
      <c r="D43" s="16" t="s">
        <v>19</v>
      </c>
      <c r="E43" s="79"/>
      <c r="F43" s="80"/>
      <c r="G43" s="59" t="s">
        <v>40</v>
      </c>
      <c r="H43" s="17"/>
      <c r="J43" s="2"/>
      <c r="K43" s="2"/>
      <c r="L43" s="2"/>
      <c r="M43" s="2"/>
      <c r="N43" s="2"/>
      <c r="O43" s="2"/>
      <c r="P43" s="2"/>
      <c r="Q43" s="2"/>
      <c r="R43" s="2"/>
      <c r="S43" s="31"/>
      <c r="T43" s="2"/>
      <c r="U43" s="2"/>
      <c r="V43" s="2"/>
      <c r="AB43" s="36"/>
      <c r="AC43" s="36"/>
    </row>
    <row r="44" spans="1:22" ht="14.25" customHeight="1">
      <c r="A44" s="2"/>
      <c r="B44" s="2"/>
      <c r="C44" s="2"/>
      <c r="D44" s="16" t="s">
        <v>20</v>
      </c>
      <c r="E44" s="79"/>
      <c r="F44" s="80"/>
      <c r="G44" s="50"/>
      <c r="H44" s="17"/>
      <c r="I44" s="2"/>
      <c r="J44" s="2"/>
      <c r="K44" s="2"/>
      <c r="L44" s="2"/>
      <c r="M44" s="2"/>
      <c r="N44" s="2"/>
      <c r="O44" s="2"/>
      <c r="P44" s="2"/>
      <c r="Q44" s="2"/>
      <c r="R44" s="2"/>
      <c r="S44" s="31"/>
      <c r="T44" s="2"/>
      <c r="U44" s="2"/>
      <c r="V44" s="2"/>
    </row>
    <row r="45" spans="1:22" ht="14.25" customHeight="1">
      <c r="A45" s="2"/>
      <c r="B45" s="2"/>
      <c r="C45" s="18"/>
      <c r="D45" s="21" t="s">
        <v>46</v>
      </c>
      <c r="E45" s="18"/>
      <c r="F45" s="54"/>
      <c r="G45" s="54"/>
      <c r="H45" s="54"/>
      <c r="I45" s="18"/>
      <c r="J45" s="18"/>
      <c r="K45" s="18"/>
      <c r="L45" s="18"/>
      <c r="M45" s="2"/>
      <c r="N45" s="2"/>
      <c r="O45" s="2"/>
      <c r="P45" s="2"/>
      <c r="Q45" s="2"/>
      <c r="R45" s="2"/>
      <c r="S45" s="31"/>
      <c r="T45" s="2"/>
      <c r="U45" s="2"/>
      <c r="V45" s="2"/>
    </row>
    <row r="46" ht="13.5">
      <c r="S46" s="31"/>
    </row>
    <row r="47" spans="4:6" ht="13.5">
      <c r="D47" s="74" t="s">
        <v>101</v>
      </c>
      <c r="E47" s="75" t="s">
        <v>100</v>
      </c>
      <c r="F47" s="78"/>
    </row>
    <row r="48" spans="4:6" ht="13.5">
      <c r="D48" s="74" t="s">
        <v>102</v>
      </c>
      <c r="E48" s="76" t="s">
        <v>103</v>
      </c>
      <c r="F48" s="78"/>
    </row>
    <row r="49" spans="4:6" ht="13.5">
      <c r="D49" s="74" t="s">
        <v>104</v>
      </c>
      <c r="E49" s="77" t="s">
        <v>105</v>
      </c>
      <c r="F49" s="78"/>
    </row>
  </sheetData>
  <sheetProtection/>
  <mergeCells count="5">
    <mergeCell ref="E44:F44"/>
    <mergeCell ref="E40:F40"/>
    <mergeCell ref="E41:F41"/>
    <mergeCell ref="E42:F42"/>
    <mergeCell ref="E43:F43"/>
  </mergeCells>
  <dataValidations count="16">
    <dataValidation allowBlank="1" showInputMessage="1" showErrorMessage="1" imeMode="off" sqref="T14:U14 M11:M39 N13:N39 B13:C14 Z15:Z39 O13:R14 J11:J39 F11:F14 G14 S13:S39"/>
    <dataValidation allowBlank="1" showInputMessage="1" showErrorMessage="1" imeMode="on" sqref="K11:L39 U11 H13:I14 D13:D14"/>
    <dataValidation type="list" showInputMessage="1" showErrorMessage="1" promptTitle="プルダウン" prompt="プルダウン(右の▼）で選んでください&#10;必要1(+300円)&#10;不要0" imeMode="off" sqref="O15:O39">
      <formula1>"0,1"</formula1>
    </dataValidation>
    <dataValidation type="list" showInputMessage="1" showErrorMessage="1" promptTitle="プルダウン" prompt="プルダウン(右の▼）で選んでください&#10;必要1(無料)&#10;不要0" imeMode="off" sqref="P15:P39">
      <formula1>"0,1"</formula1>
    </dataValidation>
    <dataValidation type="list" showInputMessage="1" showErrorMessage="1" promptTitle="プルダウン" prompt="プルダウン(右の▼）で選んでください&#10;レンタル1(+300円)&#10;マイカード0" imeMode="off" sqref="Q15:Q39">
      <formula1>"0,1"</formula1>
    </dataValidation>
    <dataValidation allowBlank="1" showInputMessage="1" showErrorMessage="1" prompt="レンタルしない場合記入必須です&#10;" imeMode="off" sqref="R15:R39"/>
    <dataValidation allowBlank="1" showInputMessage="1" showErrorMessage="1" imeMode="fullKatakana" sqref="E13:E14"/>
    <dataValidation type="list" showInputMessage="1" showErrorMessage="1" promptTitle="プルダウン" prompt="プルダウン(右の▼）で選んでください" imeMode="off" sqref="H15:H39">
      <formula1>"男,女"</formula1>
    </dataValidation>
    <dataValidation type="date" allowBlank="1" showInputMessage="1" showErrorMessage="1" promptTitle="スラッシュ" prompt="西暦、月、日の間は/を入れてください" imeMode="off" sqref="F15:F39">
      <formula1>3654</formula1>
      <formula2>40179</formula2>
    </dataValidation>
    <dataValidation showInputMessage="1" showErrorMessage="1" promptTitle="全角スペース" prompt="姓と名の間は全角スペースを空けてください" imeMode="on" sqref="D15:D39"/>
    <dataValidation type="whole" allowBlank="1" showInputMessage="1" showErrorMessage="1" promptTitle="自動計算" prompt="2015年3月31日での年齢を自動計算します" imeMode="off" sqref="G13">
      <formula1>0</formula1>
      <formula2>99</formula2>
    </dataValidation>
    <dataValidation allowBlank="1" showInputMessage="1" showErrorMessage="1" prompt="自動計算&#10;2016年3月31日での年齢を自動計算します" sqref="G15:G39"/>
    <dataValidation type="list" showInputMessage="1" showErrorMessage="1" promptTitle="プルダウン" prompt="プルダウン(右の▼）で選んでください&#10;市民クラスはCNです" imeMode="off" sqref="C15:C39">
      <formula1>"JME,JWE,M18,W18,M18N,W18N,M15,W15,M12,W12,MAL,WAL,MAS,WAS,M45A,M60A,W50A,MB,WB,MN,WN,CN"</formula1>
    </dataValidation>
    <dataValidation allowBlank="1" showInputMessage="1" showErrorMessage="1" prompt="実在するもの&#10;全角８文字以内厳守" imeMode="on" sqref="I15:I39"/>
    <dataValidation type="whole" allowBlank="1" showInputMessage="1" showErrorMessage="1" prompt="誓約事項に同意したら1を入力。&#10;同意しない場合、エントリーいただけません。&#10;" sqref="B15:B39">
      <formula1>1</formula1>
      <formula2>1</formula2>
    </dataValidation>
    <dataValidation showInputMessage="1" showErrorMessage="1" promptTitle="全角スペース" prompt="姓と名の間は全角スペースを空けてください" imeMode="fullKatakana" sqref="E15:E39"/>
  </dataValidations>
  <hyperlinks>
    <hyperlink ref="E47" r:id="rId1" display="tamajc@googlegroups.com　"/>
  </hyperlinks>
  <printOptions/>
  <pageMargins left="0.5511811023622047" right="0.5511811023622047" top="0.984251968503937" bottom="0.5905511811023623" header="0.5118110236220472" footer="0.5118110236220472"/>
  <pageSetup fitToHeight="1" fitToWidth="1" orientation="landscape" paperSize="9" scale="4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</dc:creator>
  <cp:keywords/>
  <dc:description/>
  <cp:lastModifiedBy>Taku</cp:lastModifiedBy>
  <cp:lastPrinted>2015-11-10T12:50:41Z</cp:lastPrinted>
  <dcterms:created xsi:type="dcterms:W3CDTF">2004-10-08T23:56:07Z</dcterms:created>
  <dcterms:modified xsi:type="dcterms:W3CDTF">2015-11-25T23:05:08Z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