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0" windowWidth="12120" windowHeight="9120" activeTab="0"/>
  </bookViews>
  <sheets>
    <sheet name="学校代表者記入" sheetId="1" r:id="rId1"/>
    <sheet name="インカレロング申込用紙" sheetId="2" r:id="rId2"/>
  </sheets>
  <definedNames>
    <definedName name="バス">'インカレロング申込用紙'!$Q:$Q</definedName>
  </definedNames>
  <calcPr fullCalcOnLoad="1"/>
</workbook>
</file>

<file path=xl/sharedStrings.xml><?xml version="1.0" encoding="utf-8"?>
<sst xmlns="http://schemas.openxmlformats.org/spreadsheetml/2006/main" count="74" uniqueCount="53">
  <si>
    <t>大学名</t>
  </si>
  <si>
    <t>住所</t>
  </si>
  <si>
    <t>登録番号</t>
  </si>
  <si>
    <t>氏名</t>
  </si>
  <si>
    <t>加盟校名</t>
  </si>
  <si>
    <t>大学コード</t>
  </si>
  <si>
    <t>電話番号</t>
  </si>
  <si>
    <t>郵便番号</t>
  </si>
  <si>
    <t>E-mail</t>
  </si>
  <si>
    <t>合計人数</t>
  </si>
  <si>
    <t>エントリ代表者氏名</t>
  </si>
  <si>
    <t>英数字は全て半角でお願いします。</t>
  </si>
  <si>
    <t>E-Card No.
(My-CARD
利用者のみ）</t>
  </si>
  <si>
    <t>スペースは半角スペースでお願いします。</t>
  </si>
  <si>
    <t>ふりがな
（ひらがな）</t>
  </si>
  <si>
    <t>必要人数分、行をコピーしてください。</t>
  </si>
  <si>
    <t>学連登録初年度の方は登録番号未記入でも良いです。</t>
  </si>
  <si>
    <t>登録番号は加盟登録時に日本学連より配布した登録番号一覧表に基づいて記入。</t>
  </si>
  <si>
    <t>チームオフィシャルのかたは登録番号の欄に、インカレロングへの参加資格をご記入ください。（「賛助会員」など）</t>
  </si>
  <si>
    <t>ME</t>
  </si>
  <si>
    <t>申込む</t>
  </si>
  <si>
    <t>登
録
年
数</t>
  </si>
  <si>
    <t>院彼大学</t>
  </si>
  <si>
    <t>賛助会員</t>
  </si>
  <si>
    <t>すべての参加費合計</t>
  </si>
  <si>
    <t>TeamOfficial</t>
  </si>
  <si>
    <t>My-CARD</t>
  </si>
  <si>
    <t>WUF</t>
  </si>
  <si>
    <r>
      <t xml:space="preserve">インカレ
ロング
参加料
</t>
    </r>
    <r>
      <rPr>
        <sz val="6"/>
        <color indexed="23"/>
        <rFont val="ＭＳ Ｐゴシック"/>
        <family val="3"/>
      </rPr>
      <t>（マイカード
割引含む）</t>
    </r>
    <r>
      <rPr>
        <sz val="9"/>
        <color indexed="23"/>
        <rFont val="ＭＳ Ｐゴシック"/>
        <family val="3"/>
      </rPr>
      <t xml:space="preserve">
（自動計算）</t>
    </r>
  </si>
  <si>
    <t>参加費
小計
（自動
計算）</t>
  </si>
  <si>
    <t>記入例</t>
  </si>
  <si>
    <t>駐車券希望台数</t>
  </si>
  <si>
    <t>インカレロング2008大学別申込用紙</t>
  </si>
  <si>
    <t>インカレロング2008申込用紙（三河高原3日間イベント兼用）</t>
  </si>
  <si>
    <t>My-CARD
使用に
ついて
(\200割引）</t>
  </si>
  <si>
    <r>
      <t>インカレロング
参加クラス
（選手権\6,000)
(</t>
    </r>
    <r>
      <rPr>
        <sz val="8"/>
        <rFont val="ＭＳ Ｐゴシック"/>
        <family val="3"/>
      </rPr>
      <t>オフィシャル</t>
    </r>
    <r>
      <rPr>
        <sz val="9"/>
        <rFont val="ＭＳ Ｐゴシック"/>
        <family val="3"/>
      </rPr>
      <t>\4,000）
（一般\3,500）</t>
    </r>
  </si>
  <si>
    <r>
      <t>11月1日</t>
    </r>
    <r>
      <rPr>
        <sz val="9"/>
        <rFont val="ＭＳ Ｐゴシック"/>
        <family val="3"/>
      </rPr>
      <t xml:space="preserve">
モデル
イベント
事前申込
(\1000)</t>
    </r>
  </si>
  <si>
    <r>
      <t>11月1日</t>
    </r>
    <r>
      <rPr>
        <sz val="9"/>
        <rFont val="ＭＳ Ｐゴシック"/>
        <family val="3"/>
      </rPr>
      <t xml:space="preserve">
トレイルO
参加クラス
(A:\1,000)
(N:\500)</t>
    </r>
  </si>
  <si>
    <t>11月1日
イベント分
参加料
（自動
計算）</t>
  </si>
  <si>
    <t>A</t>
  </si>
  <si>
    <t>N</t>
  </si>
  <si>
    <t>11月3日
イベント分
参加料
（自動
計算）</t>
  </si>
  <si>
    <t>MA</t>
  </si>
  <si>
    <t>WB</t>
  </si>
  <si>
    <t>WN</t>
  </si>
  <si>
    <r>
      <t>11月3日</t>
    </r>
    <r>
      <rPr>
        <sz val="9"/>
        <rFont val="ＭＳ Ｐゴシック"/>
        <family val="3"/>
      </rPr>
      <t xml:space="preserve">
愛知県
スポレク
大会
（A/B\1,200)
(N \700)</t>
    </r>
  </si>
  <si>
    <t>三河早太</t>
  </si>
  <si>
    <t>みかわ そうた</t>
  </si>
  <si>
    <t>作手 茜</t>
  </si>
  <si>
    <t>つくで あかね</t>
  </si>
  <si>
    <t>新城 巴美</t>
  </si>
  <si>
    <t>しんしろ ともみ</t>
  </si>
  <si>
    <t>生年月日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</si>
</sst>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台&quot;"/>
  </numFmts>
  <fonts count="10">
    <font>
      <sz val="11"/>
      <name val="ＭＳ Ｐゴシック"/>
      <family val="0"/>
    </font>
    <font>
      <sz val="6"/>
      <name val="ＭＳ Ｐゴシック"/>
      <family val="3"/>
    </font>
    <font>
      <sz val="9"/>
      <name val="ＭＳ Ｐゴシック"/>
      <family val="3"/>
    </font>
    <font>
      <b/>
      <sz val="12"/>
      <name val="ＭＳ Ｐゴシック"/>
      <family val="3"/>
    </font>
    <font>
      <sz val="9"/>
      <color indexed="10"/>
      <name val="ＭＳ Ｐゴシック"/>
      <family val="3"/>
    </font>
    <font>
      <sz val="8"/>
      <name val="ＭＳ Ｐゴシック"/>
      <family val="3"/>
    </font>
    <font>
      <b/>
      <sz val="9"/>
      <color indexed="10"/>
      <name val="ＭＳ Ｐゴシック"/>
      <family val="3"/>
    </font>
    <font>
      <b/>
      <sz val="9"/>
      <name val="ＭＳ Ｐゴシック"/>
      <family val="3"/>
    </font>
    <font>
      <sz val="9"/>
      <color indexed="23"/>
      <name val="ＭＳ Ｐゴシック"/>
      <family val="3"/>
    </font>
    <font>
      <sz val="6"/>
      <color indexed="23"/>
      <name val="ＭＳ Ｐゴシック"/>
      <family val="3"/>
    </font>
  </fonts>
  <fills count="6">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
    <border>
      <left/>
      <right/>
      <top/>
      <bottom/>
      <diagonal/>
    </border>
    <border>
      <left style="thin"/>
      <right style="thin"/>
      <top style="thin"/>
      <bottom style="thin"/>
    </border>
    <border>
      <left style="thin">
        <color indexed="10"/>
      </left>
      <right style="thin">
        <color indexed="10"/>
      </right>
      <top style="thin">
        <color indexed="10"/>
      </top>
      <bottom style="thin">
        <color indexed="10"/>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4">
    <xf numFmtId="0" fontId="0" fillId="0" borderId="0" xfId="0"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3" fillId="0" borderId="0" xfId="0" applyFont="1" applyBorder="1" applyAlignment="1">
      <alignment horizontal="left" vertical="center"/>
    </xf>
    <xf numFmtId="0" fontId="3" fillId="0" borderId="0"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1" xfId="0" applyNumberFormat="1" applyFont="1" applyBorder="1" applyAlignment="1" applyProtection="1">
      <alignment horizontal="left" vertical="center"/>
      <protection locked="0"/>
    </xf>
    <xf numFmtId="0" fontId="2" fillId="0" borderId="1" xfId="0" applyNumberFormat="1" applyFont="1" applyBorder="1" applyAlignment="1" applyProtection="1">
      <alignment horizontal="left" vertical="center" wrapText="1"/>
      <protection locked="0"/>
    </xf>
    <xf numFmtId="0" fontId="3" fillId="0" borderId="1" xfId="0" applyFont="1" applyBorder="1" applyAlignment="1">
      <alignment horizontal="left" vertical="center"/>
    </xf>
    <xf numFmtId="0" fontId="2" fillId="2" borderId="1" xfId="0" applyNumberFormat="1" applyFont="1" applyFill="1" applyBorder="1" applyAlignment="1" applyProtection="1">
      <alignment horizontal="left" vertical="top"/>
      <protection locked="0"/>
    </xf>
    <xf numFmtId="0" fontId="2" fillId="2" borderId="1" xfId="0" applyNumberFormat="1" applyFont="1" applyFill="1" applyBorder="1" applyAlignment="1" applyProtection="1">
      <alignment horizontal="left" vertical="top" wrapText="1"/>
      <protection locked="0"/>
    </xf>
    <xf numFmtId="0" fontId="2" fillId="3" borderId="1" xfId="0" applyNumberFormat="1" applyFont="1" applyFill="1" applyBorder="1" applyAlignment="1" applyProtection="1">
      <alignment horizontal="left" vertical="top" wrapText="1"/>
      <protection locked="0"/>
    </xf>
    <xf numFmtId="0" fontId="2" fillId="0" borderId="0" xfId="0" applyNumberFormat="1" applyFont="1" applyAlignment="1" applyProtection="1">
      <alignment horizontal="left" vertical="top"/>
      <protection locked="0"/>
    </xf>
    <xf numFmtId="0" fontId="8" fillId="4" borderId="1" xfId="0" applyNumberFormat="1" applyFont="1" applyFill="1" applyBorder="1" applyAlignment="1" applyProtection="1">
      <alignment horizontal="left" vertical="top" wrapText="1"/>
      <protection locked="0"/>
    </xf>
    <xf numFmtId="5" fontId="7" fillId="0" borderId="1" xfId="0" applyNumberFormat="1" applyFont="1" applyBorder="1" applyAlignment="1">
      <alignment horizontal="left" vertical="center"/>
    </xf>
    <xf numFmtId="0" fontId="7" fillId="5" borderId="1" xfId="0" applyNumberFormat="1" applyFont="1" applyFill="1" applyBorder="1" applyAlignment="1" applyProtection="1">
      <alignment horizontal="left" vertical="top" wrapText="1"/>
      <protection locked="0"/>
    </xf>
    <xf numFmtId="0" fontId="2" fillId="4" borderId="1" xfId="0" applyNumberFormat="1" applyFont="1" applyFill="1" applyBorder="1" applyAlignment="1" applyProtection="1">
      <alignment horizontal="left" vertical="top" wrapText="1"/>
      <protection locked="0"/>
    </xf>
    <xf numFmtId="5" fontId="8" fillId="4" borderId="1" xfId="0" applyNumberFormat="1" applyFont="1" applyFill="1" applyBorder="1" applyAlignment="1" applyProtection="1">
      <alignment horizontal="right" vertical="center"/>
      <protection locked="0"/>
    </xf>
    <xf numFmtId="5" fontId="7" fillId="4" borderId="1" xfId="0" applyNumberFormat="1" applyFont="1" applyFill="1" applyBorder="1" applyAlignment="1" applyProtection="1">
      <alignment horizontal="right" vertical="center"/>
      <protection locked="0"/>
    </xf>
    <xf numFmtId="0" fontId="6" fillId="0" borderId="0" xfId="0" applyNumberFormat="1" applyFont="1" applyAlignment="1" applyProtection="1">
      <alignment horizontal="left" vertical="center"/>
      <protection locked="0"/>
    </xf>
    <xf numFmtId="180" fontId="2" fillId="0" borderId="1" xfId="0" applyNumberFormat="1" applyFont="1" applyBorder="1" applyAlignment="1">
      <alignment horizontal="left" vertical="center"/>
    </xf>
    <xf numFmtId="0" fontId="2" fillId="2" borderId="2" xfId="0" applyNumberFormat="1" applyFont="1" applyFill="1" applyBorder="1" applyAlignment="1" applyProtection="1">
      <alignment horizontal="left" vertical="top"/>
      <protection locked="0"/>
    </xf>
    <xf numFmtId="0" fontId="2" fillId="2" borderId="2" xfId="0" applyNumberFormat="1" applyFont="1" applyFill="1" applyBorder="1" applyAlignment="1" applyProtection="1">
      <alignment horizontal="left" vertical="top" wrapText="1"/>
      <protection locked="0"/>
    </xf>
    <xf numFmtId="0" fontId="2" fillId="3" borderId="2" xfId="0" applyNumberFormat="1" applyFont="1" applyFill="1" applyBorder="1" applyAlignment="1" applyProtection="1">
      <alignment horizontal="left" vertical="top" wrapText="1"/>
      <protection locked="0"/>
    </xf>
    <xf numFmtId="0" fontId="8" fillId="4" borderId="2" xfId="0" applyNumberFormat="1" applyFont="1" applyFill="1" applyBorder="1" applyAlignment="1" applyProtection="1">
      <alignment horizontal="left" vertical="top" wrapText="1"/>
      <protection locked="0"/>
    </xf>
    <xf numFmtId="0" fontId="7" fillId="5" borderId="2" xfId="0" applyNumberFormat="1" applyFont="1" applyFill="1" applyBorder="1" applyAlignment="1" applyProtection="1">
      <alignment horizontal="left" vertical="top" wrapText="1"/>
      <protection locked="0"/>
    </xf>
    <xf numFmtId="0" fontId="2" fillId="4" borderId="2" xfId="0" applyNumberFormat="1" applyFont="1" applyFill="1" applyBorder="1" applyAlignment="1" applyProtection="1">
      <alignment horizontal="left" vertical="top" wrapText="1"/>
      <protection locked="0"/>
    </xf>
    <xf numFmtId="0" fontId="4" fillId="0" borderId="2" xfId="0" applyNumberFormat="1" applyFont="1" applyBorder="1" applyAlignment="1" applyProtection="1">
      <alignment horizontal="left" vertical="center"/>
      <protection locked="0"/>
    </xf>
    <xf numFmtId="0" fontId="4" fillId="0" borderId="2" xfId="0" applyNumberFormat="1" applyFont="1" applyBorder="1" applyAlignment="1" applyProtection="1">
      <alignment horizontal="left" vertical="center" wrapText="1"/>
      <protection locked="0"/>
    </xf>
    <xf numFmtId="5" fontId="8" fillId="4" borderId="2" xfId="0" applyNumberFormat="1" applyFont="1" applyFill="1" applyBorder="1" applyAlignment="1" applyProtection="1">
      <alignment horizontal="right" vertical="center"/>
      <protection locked="0"/>
    </xf>
    <xf numFmtId="5" fontId="7" fillId="4" borderId="2" xfId="0" applyNumberFormat="1" applyFont="1" applyFill="1" applyBorder="1" applyAlignment="1" applyProtection="1">
      <alignment horizontal="right" vertical="center"/>
      <protection locked="0"/>
    </xf>
    <xf numFmtId="14" fontId="4" fillId="0" borderId="2" xfId="0" applyNumberFormat="1" applyFont="1" applyBorder="1" applyAlignment="1" applyProtection="1">
      <alignment horizontal="lef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3"/>
  <sheetViews>
    <sheetView tabSelected="1" workbookViewId="0" topLeftCell="A1">
      <selection activeCell="A1" sqref="A1"/>
    </sheetView>
  </sheetViews>
  <sheetFormatPr defaultColWidth="9.00390625" defaultRowHeight="13.5"/>
  <cols>
    <col min="1" max="1" width="20.50390625" style="2" customWidth="1"/>
    <col min="2" max="2" width="32.00390625" style="2" customWidth="1"/>
    <col min="3" max="16384" width="9.00390625" style="2" customWidth="1"/>
  </cols>
  <sheetData>
    <row r="1" ht="14.25">
      <c r="A1" s="4" t="s">
        <v>32</v>
      </c>
    </row>
    <row r="3" spans="1:2" ht="11.25">
      <c r="A3" s="3" t="s">
        <v>5</v>
      </c>
      <c r="B3" s="3"/>
    </row>
    <row r="4" spans="1:2" ht="11.25">
      <c r="A4" s="3" t="s">
        <v>0</v>
      </c>
      <c r="B4" s="3"/>
    </row>
    <row r="5" spans="1:2" ht="11.25">
      <c r="A5" s="3" t="s">
        <v>10</v>
      </c>
      <c r="B5" s="3"/>
    </row>
    <row r="6" spans="1:2" ht="11.25">
      <c r="A6" s="3" t="s">
        <v>8</v>
      </c>
      <c r="B6" s="3"/>
    </row>
    <row r="7" spans="1:2" ht="11.25">
      <c r="A7" s="3" t="s">
        <v>6</v>
      </c>
      <c r="B7" s="3"/>
    </row>
    <row r="8" spans="1:2" ht="11.25">
      <c r="A8" s="3" t="s">
        <v>7</v>
      </c>
      <c r="B8" s="3"/>
    </row>
    <row r="9" spans="1:2" ht="11.25">
      <c r="A9" s="3" t="s">
        <v>1</v>
      </c>
      <c r="B9" s="3"/>
    </row>
    <row r="10" spans="1:2" ht="11.25">
      <c r="A10" s="3" t="s">
        <v>9</v>
      </c>
      <c r="B10" s="3"/>
    </row>
    <row r="11" spans="1:2" ht="14.25">
      <c r="A11" s="10" t="s">
        <v>24</v>
      </c>
      <c r="B11" s="16">
        <v>0</v>
      </c>
    </row>
    <row r="13" spans="1:2" ht="11.25">
      <c r="A13" s="3" t="s">
        <v>31</v>
      </c>
      <c r="B13" s="22">
        <v>0</v>
      </c>
    </row>
  </sheetData>
  <dataValidations count="2">
    <dataValidation type="whole" allowBlank="1" showInputMessage="1" showErrorMessage="1" sqref="B11">
      <formula1>0</formula1>
      <formula2>999999</formula2>
    </dataValidation>
    <dataValidation type="whole" allowBlank="1" showInputMessage="1" showErrorMessage="1" sqref="B13">
      <formula1>0</formula1>
      <formula2>10</formula2>
    </dataValidation>
  </dataValidation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P18"/>
  <sheetViews>
    <sheetView workbookViewId="0" topLeftCell="A1">
      <selection activeCell="A1" sqref="A1"/>
    </sheetView>
  </sheetViews>
  <sheetFormatPr defaultColWidth="9.00390625" defaultRowHeight="13.5"/>
  <cols>
    <col min="1" max="1" width="8.25390625" style="7" customWidth="1"/>
    <col min="2" max="2" width="7.875" style="7" customWidth="1"/>
    <col min="3" max="3" width="11.375" style="7" customWidth="1"/>
    <col min="4" max="4" width="13.125" style="7" customWidth="1"/>
    <col min="5" max="5" width="10.00390625" style="7" customWidth="1"/>
    <col min="6" max="6" width="3.00390625" style="7" bestFit="1" customWidth="1"/>
    <col min="7" max="7" width="9.125" style="7" customWidth="1"/>
    <col min="8" max="8" width="9.75390625" style="7" bestFit="1" customWidth="1"/>
    <col min="9" max="9" width="13.75390625" style="7" customWidth="1"/>
    <col min="10" max="10" width="8.125" style="7" customWidth="1"/>
    <col min="11" max="11" width="7.75390625" style="7" customWidth="1"/>
    <col min="12" max="12" width="7.50390625" style="7" bestFit="1" customWidth="1"/>
    <col min="13" max="13" width="7.50390625" style="7" customWidth="1"/>
    <col min="14" max="14" width="9.125" style="7" customWidth="1"/>
    <col min="15" max="15" width="7.50390625" style="7" customWidth="1"/>
    <col min="16" max="16" width="6.50390625" style="7" customWidth="1"/>
    <col min="17" max="16384" width="9.00390625" style="7" customWidth="1"/>
  </cols>
  <sheetData>
    <row r="1" spans="1:16" ht="14.25">
      <c r="A1" s="5" t="s">
        <v>33</v>
      </c>
      <c r="B1" s="6"/>
      <c r="C1" s="6"/>
      <c r="D1" s="6"/>
      <c r="E1" s="6"/>
      <c r="F1" s="6"/>
      <c r="G1" s="6"/>
      <c r="H1" s="6"/>
      <c r="I1" s="6"/>
      <c r="J1" s="6"/>
      <c r="K1" s="6"/>
      <c r="L1" s="6"/>
      <c r="M1" s="6"/>
      <c r="N1" s="6"/>
      <c r="O1" s="6"/>
      <c r="P1" s="6"/>
    </row>
    <row r="2" spans="1:16" s="14" customFormat="1" ht="67.5">
      <c r="A2" s="11" t="s">
        <v>4</v>
      </c>
      <c r="B2" s="11" t="s">
        <v>2</v>
      </c>
      <c r="C2" s="12" t="s">
        <v>3</v>
      </c>
      <c r="D2" s="12" t="s">
        <v>14</v>
      </c>
      <c r="E2" s="12" t="s">
        <v>52</v>
      </c>
      <c r="F2" s="12" t="s">
        <v>21</v>
      </c>
      <c r="G2" s="13" t="s">
        <v>34</v>
      </c>
      <c r="H2" s="13" t="s">
        <v>12</v>
      </c>
      <c r="I2" s="13" t="s">
        <v>35</v>
      </c>
      <c r="J2" s="15" t="s">
        <v>28</v>
      </c>
      <c r="K2" s="17" t="s">
        <v>36</v>
      </c>
      <c r="L2" s="17" t="s">
        <v>37</v>
      </c>
      <c r="M2" s="15" t="s">
        <v>38</v>
      </c>
      <c r="N2" s="17" t="s">
        <v>45</v>
      </c>
      <c r="O2" s="15" t="s">
        <v>41</v>
      </c>
      <c r="P2" s="18" t="s">
        <v>29</v>
      </c>
    </row>
    <row r="3" spans="1:16" ht="11.25">
      <c r="A3" s="8"/>
      <c r="B3" s="8"/>
      <c r="C3" s="8"/>
      <c r="D3" s="8"/>
      <c r="E3" s="8"/>
      <c r="F3" s="8"/>
      <c r="G3" s="8"/>
      <c r="H3" s="9"/>
      <c r="I3" s="9"/>
      <c r="J3" s="19">
        <f>IF((I3=""),0,IF((I3="TeamOfficial"),4000,IF(AND(OR(I3="ME",I3="WE"),G3=""),6000,IF(AND(OR(I3="ME",I3="WE"),NOT(G3="")),5800,IF(G3="",3500,3300)))))</f>
        <v>0</v>
      </c>
      <c r="K3" s="8"/>
      <c r="L3" s="8"/>
      <c r="M3" s="19">
        <f>IF(K3="",0,1000)+IF(L3="A",1000,IF(L3="N",500,0))</f>
        <v>0</v>
      </c>
      <c r="N3" s="8"/>
      <c r="O3" s="19">
        <f>IF(OR(N3="MA",N3="MB",N3="WA",N3="WB"),1200,IF(OR(N3="MN",N3="WN"),700,0))</f>
        <v>0</v>
      </c>
      <c r="P3" s="20">
        <f>J3+M3+O3</f>
        <v>0</v>
      </c>
    </row>
    <row r="5" ht="11.25">
      <c r="A5" s="7" t="s">
        <v>15</v>
      </c>
    </row>
    <row r="6" ht="11.25">
      <c r="A6" s="7" t="s">
        <v>11</v>
      </c>
    </row>
    <row r="7" ht="11.25">
      <c r="A7" s="7" t="s">
        <v>13</v>
      </c>
    </row>
    <row r="9" ht="11.25">
      <c r="A9" s="1" t="s">
        <v>17</v>
      </c>
    </row>
    <row r="10" ht="11.25">
      <c r="A10" s="7" t="s">
        <v>16</v>
      </c>
    </row>
    <row r="11" ht="11.25">
      <c r="A11" s="7" t="s">
        <v>18</v>
      </c>
    </row>
    <row r="14" ht="11.25">
      <c r="A14" s="21" t="s">
        <v>30</v>
      </c>
    </row>
    <row r="15" spans="1:16" s="14" customFormat="1" ht="67.5">
      <c r="A15" s="23" t="s">
        <v>4</v>
      </c>
      <c r="B15" s="23" t="s">
        <v>2</v>
      </c>
      <c r="C15" s="24" t="s">
        <v>3</v>
      </c>
      <c r="D15" s="24" t="s">
        <v>14</v>
      </c>
      <c r="E15" s="24" t="s">
        <v>52</v>
      </c>
      <c r="F15" s="24" t="s">
        <v>21</v>
      </c>
      <c r="G15" s="25" t="s">
        <v>34</v>
      </c>
      <c r="H15" s="25" t="s">
        <v>12</v>
      </c>
      <c r="I15" s="25" t="s">
        <v>35</v>
      </c>
      <c r="J15" s="26" t="s">
        <v>28</v>
      </c>
      <c r="K15" s="27" t="s">
        <v>36</v>
      </c>
      <c r="L15" s="27" t="s">
        <v>37</v>
      </c>
      <c r="M15" s="26" t="s">
        <v>38</v>
      </c>
      <c r="N15" s="27" t="s">
        <v>45</v>
      </c>
      <c r="O15" s="26" t="s">
        <v>41</v>
      </c>
      <c r="P15" s="28" t="s">
        <v>29</v>
      </c>
    </row>
    <row r="16" spans="1:16" ht="11.25">
      <c r="A16" s="29" t="s">
        <v>22</v>
      </c>
      <c r="B16" s="29">
        <v>12345678</v>
      </c>
      <c r="C16" s="29" t="s">
        <v>46</v>
      </c>
      <c r="D16" s="29" t="s">
        <v>47</v>
      </c>
      <c r="E16" s="33">
        <v>31718</v>
      </c>
      <c r="F16" s="29">
        <v>4</v>
      </c>
      <c r="G16" s="29" t="s">
        <v>26</v>
      </c>
      <c r="H16" s="30">
        <v>123456</v>
      </c>
      <c r="I16" s="30" t="s">
        <v>19</v>
      </c>
      <c r="J16" s="31">
        <f>IF((I16=""),0,IF((I16="TeamOfficial"),4000,IF(AND(OR(I16="ME",I16="WE"),G16=""),6000,IF(AND(OR(I16="ME",I16="WE"),NOT(G16="")),5800,IF(G16="",3500,3300)))))</f>
        <v>5800</v>
      </c>
      <c r="K16" s="29" t="s">
        <v>20</v>
      </c>
      <c r="L16" s="29" t="s">
        <v>40</v>
      </c>
      <c r="M16" s="31">
        <f>IF(K16="",0,1000)+IF(L16="A",1000,IF(L16="N",500,0))</f>
        <v>1500</v>
      </c>
      <c r="N16" s="29" t="s">
        <v>42</v>
      </c>
      <c r="O16" s="31">
        <f>IF(OR(N16="MA",N16="MB",N16="WA",N16="WB"),1200,IF(OR(N16="MN",N16="WN"),700,0))</f>
        <v>1200</v>
      </c>
      <c r="P16" s="32">
        <f>J16+M16+O16</f>
        <v>8500</v>
      </c>
    </row>
    <row r="17" spans="1:16" ht="11.25">
      <c r="A17" s="29" t="s">
        <v>22</v>
      </c>
      <c r="B17" s="29" t="s">
        <v>23</v>
      </c>
      <c r="C17" s="29" t="s">
        <v>48</v>
      </c>
      <c r="D17" s="29" t="s">
        <v>49</v>
      </c>
      <c r="E17" s="33">
        <v>30774</v>
      </c>
      <c r="F17" s="29">
        <v>0</v>
      </c>
      <c r="G17" s="29" t="s">
        <v>26</v>
      </c>
      <c r="H17" s="30">
        <v>987654</v>
      </c>
      <c r="I17" s="30" t="s">
        <v>25</v>
      </c>
      <c r="J17" s="31">
        <f>IF((I17=""),0,IF((I17="TeamOfficial"),4000,IF(AND(OR(I17="ME",I17="WE"),G17=""),6000,IF(AND(OR(I17="ME",I17="WE"),NOT(G17="")),5800,IF(G17="",3500,3300)))))</f>
        <v>4000</v>
      </c>
      <c r="K17" s="29" t="s">
        <v>20</v>
      </c>
      <c r="L17" s="29" t="s">
        <v>39</v>
      </c>
      <c r="M17" s="31">
        <f>IF(K17="",0,1000)+IF(L17="A",1000,IF(L17="N",500,0))</f>
        <v>2000</v>
      </c>
      <c r="N17" s="29" t="s">
        <v>43</v>
      </c>
      <c r="O17" s="31">
        <f>IF(OR(N17="MA",N17="MB",N17="WA",N17="WB"),1200,IF(OR(N17="MN",N17="WN"),700,0))</f>
        <v>1200</v>
      </c>
      <c r="P17" s="32">
        <f>J17+M17+O17</f>
        <v>7200</v>
      </c>
    </row>
    <row r="18" spans="1:16" ht="11.25">
      <c r="A18" s="29" t="s">
        <v>22</v>
      </c>
      <c r="B18" s="29"/>
      <c r="C18" s="29" t="s">
        <v>50</v>
      </c>
      <c r="D18" s="29" t="s">
        <v>51</v>
      </c>
      <c r="E18" s="33">
        <v>33146</v>
      </c>
      <c r="F18" s="29">
        <v>1</v>
      </c>
      <c r="G18" s="29"/>
      <c r="H18" s="30"/>
      <c r="I18" s="30" t="s">
        <v>27</v>
      </c>
      <c r="J18" s="31">
        <f>IF((I18=""),0,IF((I18="TeamOfficial"),4000,IF(AND(OR(I18="ME",I18="WE"),G18=""),6000,IF(AND(OR(I18="ME",I18="WE"),NOT(G18="")),5800,IF(G18="",3500,3300)))))</f>
        <v>3500</v>
      </c>
      <c r="K18" s="29" t="s">
        <v>20</v>
      </c>
      <c r="L18" s="29"/>
      <c r="M18" s="31">
        <f>IF(K18="",0,1000)+IF(L18="A",1000,IF(L18="N",500,0))</f>
        <v>1000</v>
      </c>
      <c r="N18" s="29" t="s">
        <v>44</v>
      </c>
      <c r="O18" s="31">
        <f>IF(OR(N18="MA",N18="MB",N18="WA",N18="WB"),1200,IF(OR(N18="MN",N18="WN"),700,0))</f>
        <v>700</v>
      </c>
      <c r="P18" s="32">
        <f>J18+M18+O18</f>
        <v>5200</v>
      </c>
    </row>
  </sheetData>
  <dataValidations count="14">
    <dataValidation type="textLength" allowBlank="1" showInputMessage="1" showErrorMessage="1" promptTitle="氏名" prompt="スペースは半角でお願いします" imeMode="on" sqref="C3 C16:C18">
      <formula1>0</formula1>
      <formula2>10</formula2>
    </dataValidation>
    <dataValidation allowBlank="1" showInputMessage="1" showErrorMessage="1" promptTitle="ふりがな" prompt="ひらがなで入力願います" imeMode="hiragana" sqref="D3:E3 D16:E18"/>
    <dataValidation allowBlank="1" showInputMessage="1" showErrorMessage="1" promptTitle="登録番号" prompt="半角数字でお願いします。&#10;学連登録初年度のかたは未記入でも良いです。" imeMode="halfAlpha" sqref="B3 B16:B18"/>
    <dataValidation type="list" allowBlank="1" showInputMessage="1" showErrorMessage="1" promptTitle="登録年数" prompt="半角数字0-9&#10;&#10;選手権参加者は1-4を入力&#10;学連加盟員以外のチームオフィシャルは0を入力&#10;" imeMode="halfAlpha" sqref="F3 F16:F18">
      <formula1>"0,1,2,3,4,5,6,7,8,9"</formula1>
    </dataValidation>
    <dataValidation type="whole" allowBlank="1" showInputMessage="1" showErrorMessage="1" promptTitle="E-card No." prompt="半角数字でお願いします" sqref="H3 H16:H18">
      <formula1>0</formula1>
      <formula2>999999</formula2>
    </dataValidation>
    <dataValidation type="list" allowBlank="1" showInputMessage="1" showErrorMessage="1" promptTitle="インカレロング" prompt="参加クラスを選択してください。" sqref="I3 I16:I18">
      <formula1>",ME,WE,MUL,MUS,MUB,MUF,WUL,WUS,WUB,WUF,TeamOfficial"</formula1>
    </dataValidation>
    <dataValidation type="list" allowBlank="1" showInputMessage="1" showErrorMessage="1" promptTitle="My-CARDの利用について" prompt="My-CARDを利用する人は選択してください" imeMode="halfAlpha" sqref="G3 G16:G18">
      <formula1>",My-CARD"</formula1>
    </dataValidation>
    <dataValidation type="whole" allowBlank="1" showInputMessage="1" showErrorMessage="1" promptTitle="インカレロング参加料" prompt="自動計算です" sqref="J3 J16:J18">
      <formula1>0</formula1>
      <formula2>12000</formula2>
    </dataValidation>
    <dataValidation type="whole" allowBlank="1" showInputMessage="1" showErrorMessage="1" promptTitle="参加費小計" prompt="自動計算されます" sqref="P3 P16:P18">
      <formula1>0</formula1>
      <formula2>7500</formula2>
    </dataValidation>
    <dataValidation type="whole" allowBlank="1" showInputMessage="1" showErrorMessage="1" promptTitle="11月1日分参加料" prompt="自動計算です" sqref="M3 M16:M18">
      <formula1>0</formula1>
      <formula2>2000</formula2>
    </dataValidation>
    <dataValidation type="list" allowBlank="1" showInputMessage="1" showErrorMessage="1" promptTitle="トレイルO" prompt="トレイルOの参加クラスです。" sqref="L3 L16:L18">
      <formula1>",A,N"</formula1>
    </dataValidation>
    <dataValidation type="list" allowBlank="1" showInputMessage="1" showErrorMessage="1" promptTitle="愛知県スポレク大会" prompt="11月3日に同じ三河高原で開催される大会です。" sqref="N3 N16:N18">
      <formula1>",MA,MB,MN,WA,WB,WN"</formula1>
    </dataValidation>
    <dataValidation type="whole" allowBlank="1" showInputMessage="1" showErrorMessage="1" promptTitle="11月3日分参加料" prompt="自動計算です" sqref="O3 O16:O18">
      <formula1>0</formula1>
      <formula2>12000</formula2>
    </dataValidation>
    <dataValidation type="list" allowBlank="1" showInputMessage="1" showErrorMessage="1" promptTitle="モデルイベント" prompt="事前申込み受付です。" sqref="K3 K16:K18">
      <formula1>",申込む"</formula1>
    </dataValidation>
  </dataValidation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kimura</cp:lastModifiedBy>
  <dcterms:created xsi:type="dcterms:W3CDTF">2004-07-20T13:30:39Z</dcterms:created>
  <dcterms:modified xsi:type="dcterms:W3CDTF">2008-09-06T11:55:22Z</dcterms:modified>
  <cp:category/>
  <cp:version/>
  <cp:contentType/>
  <cp:contentStatus/>
</cp:coreProperties>
</file>