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<sst xmlns="http://schemas.openxmlformats.org/spreadsheetml/2006/main" count="679" uniqueCount="205">
  <si>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</si>
  <si>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</si>
  <si>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</si>
  <si>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</si>
  <si>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</si>
  <si>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</si>
  <si>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</si>
  <si>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</si>
  <si>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</si>
  <si>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</si>
  <si>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</si>
  <si>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</si>
  <si>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</si>
  <si>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</si>
  <si>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</si>
  <si>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</si>
  <si>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</si>
  <si>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</si>
  <si>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</si>
  <si>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</si>
  <si>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</si>
  <si>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</si>
  <si>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</si>
  <si>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</si>
  <si>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</si>
  <si>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</si>
  <si>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</si>
  <si>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</si>
  <si>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</si>
  <si>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</si>
  <si>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</si>
  <si>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</si>
  <si>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</si>
  <si>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</si>
  <si>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</si>
  <si>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</si>
  <si>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</si>
  <si>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</si>
  <si>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</si>
  <si>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</si>
  <si>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</si>
  <si>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</si>
  <si>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</si>
  <si>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</si>
  <si>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</si>
  <si>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</si>
  <si>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</si>
  <si>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</si>
  <si>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</si>
  <si>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</si>
  <si>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</si>
  <si>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</si>
  <si>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</si>
  <si>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</si>
  <si>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</si>
  <si>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</si>
  <si>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</si>
  <si>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</si>
  <si>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</si>
  <si>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</si>
  <si>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</si>
  <si>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</si>
  <si>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</si>
  <si>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</si>
  <si>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</si>
  <si>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</si>
  <si>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</si>
  <si>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</si>
  <si>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</si>
  <si>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</si>
  <si>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</si>
  <si>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</si>
  <si>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</si>
  <si>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</si>
  <si>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</si>
  <si>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</si>
  <si>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</si>
  <si>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</si>
  <si>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</si>
  <si>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</si>
  <si>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</si>
  <si>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</si>
  <si>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</si>
  <si>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</si>
  <si>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</si>
  <si>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</si>
  <si>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</si>
  <si>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</si>
  <si>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</si>
  <si>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</si>
  <si>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</si>
  <si>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</si>
  <si>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</si>
  <si>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</si>
  <si>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</si>
  <si>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</si>
  <si>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</si>
  <si>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</si>
  <si>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</si>
  <si>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</si>
  <si>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</si>
  <si>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</si>
  <si>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</si>
  <si>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</si>
  <si>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</si>
  <si>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</si>
  <si>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</si>
  <si>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</si>
  <si>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</si>
  <si>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</si>
  <si>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</si>
  <si>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</si>
  <si>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</si>
  <si>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</si>
  <si>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</si>
  <si>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</si>
  <si>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</si>
  <si>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</si>
  <si>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</si>
  <si>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</si>
  <si>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</si>
  <si>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</si>
  <si>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</si>
  <si>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</si>
  <si>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</si>
  <si>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</si>
  <si>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</si>
  <si>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</si>
  <si>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</si>
  <si>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</si>
  <si>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</si>
  <si>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</si>
  <si>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</si>
  <si>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</si>
  <si>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</si>
  <si>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</si>
  <si>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</si>
  <si>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</si>
  <si>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</si>
  <si>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</si>
  <si>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</si>
  <si>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</si>
  <si>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</si>
  <si>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</si>
  <si>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</si>
  <si>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</si>
  <si>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</si>
  <si>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</si>
  <si>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</si>
  <si>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</si>
  <si>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</si>
  <si>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</si>
  <si>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</si>
  <si>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</si>
  <si>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</si>
  <si>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</si>
  <si>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</si>
  <si>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</si>
  <si>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</si>
  <si>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</si>
  <si>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</si>
  <si>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</si>
  <si>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</si>
  <si>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</si>
  <si>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</si>
  <si>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</si>
  <si>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</si>
  <si>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</si>
  <si>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</si>
  <si>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</si>
  <si>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</si>
  <si>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</si>
  <si>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</si>
  <si>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</si>
  <si>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</si>
  <si>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</si>
  <si>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</si>
  <si>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</si>
  <si>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</si>
  <si>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</si>
  <si>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山　本</t>
  </si>
  <si>
    <t>稲葉　英雄</t>
  </si>
  <si>
    <t>内海　洋</t>
  </si>
  <si>
    <t>伊東　博司</t>
  </si>
  <si>
    <t>山本　寛人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</si>
  <si>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</si>
  <si>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</si>
  <si>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</si>
  <si>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</si>
  <si>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</si>
  <si>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</si>
  <si>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</si>
  <si>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</si>
  <si>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</si>
  <si>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</si>
  <si>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</si>
  <si>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</si>
  <si>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松塾</t>
  </si>
  <si>
    <r>
      <rPr>
        <b/>
        <sz val="12"/>
        <color indexed="12"/>
        <rFont val="Century"/>
        <family val="1"/>
      </rPr>
      <t>Rabbit</t>
    </r>
    <r>
      <rPr>
        <b/>
        <sz val="12"/>
        <color indexed="12"/>
        <rFont val="Century"/>
        <family val="1"/>
      </rPr>
      <t xml:space="preserve"> Marathon 2023</t>
    </r>
  </si>
  <si>
    <t>森　本▽</t>
  </si>
  <si>
    <t>上尾</t>
  </si>
  <si>
    <t>森本　康裕</t>
  </si>
  <si>
    <t>小林　毅</t>
  </si>
  <si>
    <t>MAY</t>
  </si>
  <si>
    <t>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</si>
</sst>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4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 quotePrefix="1">
      <alignment/>
    </xf>
    <xf numFmtId="10" fontId="3" fillId="36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4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4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0" fontId="65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56" fontId="47" fillId="7" borderId="0" xfId="0" applyNumberFormat="1" applyFont="1" applyFill="1" applyAlignment="1">
      <alignment/>
    </xf>
    <xf numFmtId="0" fontId="9" fillId="7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M2" sqref="M2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29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7" bestFit="1" customWidth="1"/>
  </cols>
  <sheetData>
    <row r="1" spans="1:22" s="5" customFormat="1" ht="14.25">
      <c r="A1" s="5" t="s">
        <v>39</v>
      </c>
      <c r="C1" s="6"/>
      <c r="D1" s="6"/>
      <c r="H1" s="104">
        <v>45091</v>
      </c>
      <c r="I1" s="105" t="s">
        <v>204</v>
      </c>
      <c r="J1" s="29"/>
      <c r="K1" s="102"/>
      <c r="L1" s="29"/>
      <c r="Q1" s="39"/>
      <c r="V1" s="54"/>
    </row>
    <row r="2" spans="1:22" s="5" customFormat="1" ht="15.75">
      <c r="A2" s="78" t="s">
        <v>198</v>
      </c>
      <c r="C2" s="6"/>
      <c r="D2" s="6"/>
      <c r="E2" s="29"/>
      <c r="H2" s="29"/>
      <c r="K2" s="29"/>
      <c r="Q2" s="29"/>
      <c r="R2" s="29"/>
      <c r="S2" s="29"/>
      <c r="T2" s="29"/>
      <c r="V2" s="36"/>
    </row>
    <row r="3" spans="1:20" ht="14.25">
      <c r="A3" s="79"/>
      <c r="B3" s="80"/>
      <c r="C3" s="81"/>
      <c r="E3" t="s">
        <v>30</v>
      </c>
      <c r="N3" s="29"/>
      <c r="R3" s="29"/>
      <c r="S3" s="29"/>
      <c r="T3" s="29"/>
    </row>
    <row r="4" spans="1:20" ht="15">
      <c r="A4" s="28">
        <v>61</v>
      </c>
      <c r="B4" s="18" t="s">
        <v>170</v>
      </c>
      <c r="C4" s="19"/>
      <c r="D4" s="20">
        <f>A4/365</f>
        <v>0.16712328767123288</v>
      </c>
      <c r="E4" s="31" t="s">
        <v>93</v>
      </c>
      <c r="F4" s="32"/>
      <c r="G4" s="32"/>
      <c r="H4" s="32"/>
      <c r="I4" s="32"/>
      <c r="J4" s="33"/>
      <c r="K4" s="30"/>
      <c r="L4" s="30"/>
      <c r="M4" s="30"/>
      <c r="N4" s="30"/>
      <c r="O4" s="30"/>
      <c r="R4" s="29"/>
      <c r="S4" s="29"/>
      <c r="T4" s="29"/>
    </row>
    <row r="5" spans="1:22" ht="13.5">
      <c r="A5" s="55" t="s">
        <v>203</v>
      </c>
      <c r="B5" s="26">
        <f>IF(OR(A5="APR",A5="JUN",A5="SEP",A5="NOV"),30,IF(A5="FEB",28,31))</f>
        <v>31</v>
      </c>
      <c r="C5" s="27" t="s">
        <v>45</v>
      </c>
      <c r="E5" s="29"/>
      <c r="F5" s="29"/>
      <c r="G5" s="29"/>
      <c r="H5" s="29"/>
      <c r="I5" s="29"/>
      <c r="J5" s="30"/>
      <c r="Q5" s="39"/>
      <c r="R5" s="29"/>
      <c r="S5" s="29"/>
      <c r="T5" s="29"/>
      <c r="V5" s="53"/>
    </row>
    <row r="6" spans="1:22" s="3" customFormat="1" ht="11.25">
      <c r="A6" s="22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49" t="s">
        <v>63</v>
      </c>
      <c r="R6" s="57" t="s">
        <v>78</v>
      </c>
      <c r="S6" s="57" t="s">
        <v>80</v>
      </c>
      <c r="T6" s="57" t="s">
        <v>81</v>
      </c>
      <c r="U6" s="38" t="s">
        <v>53</v>
      </c>
      <c r="V6" s="61" t="s">
        <v>52</v>
      </c>
    </row>
    <row r="7" spans="1:22" s="2" customFormat="1" ht="10.5">
      <c r="A7" s="23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64</v>
      </c>
      <c r="R7" s="58" t="s">
        <v>84</v>
      </c>
      <c r="S7" s="58" t="s">
        <v>79</v>
      </c>
      <c r="T7" s="58" t="s">
        <v>79</v>
      </c>
      <c r="U7" s="34"/>
      <c r="V7" s="62"/>
    </row>
    <row r="8" spans="1:22" ht="19.5" customHeight="1">
      <c r="A8" s="24" t="s">
        <v>29</v>
      </c>
      <c r="B8" s="10">
        <v>1</v>
      </c>
      <c r="C8" s="8" t="s">
        <v>104</v>
      </c>
      <c r="D8" s="21" t="s">
        <v>98</v>
      </c>
      <c r="E8" s="9">
        <v>459.1</v>
      </c>
      <c r="F8" s="7">
        <v>31</v>
      </c>
      <c r="G8" s="10">
        <f aca="true" t="shared" si="0" ref="G8:G39">RANK(H8,H$8:H$116)</f>
        <v>1</v>
      </c>
      <c r="H8" s="9">
        <v>896.7</v>
      </c>
      <c r="I8" s="7">
        <v>59</v>
      </c>
      <c r="J8" s="7">
        <v>4800</v>
      </c>
      <c r="K8" s="60">
        <f aca="true" t="shared" si="1" ref="K8:K39">H8/J8</f>
        <v>0.18681250000000002</v>
      </c>
      <c r="L8" s="11">
        <f aca="true" t="shared" si="2" ref="L8:L39">IF((E8=0),0,E8/F8)</f>
        <v>14.80967741935484</v>
      </c>
      <c r="M8" s="11">
        <f aca="true" t="shared" si="3" ref="M8:M39">IF((H8=0),0,H8/I8)</f>
        <v>15.198305084745764</v>
      </c>
      <c r="N8" s="9">
        <f aca="true" t="shared" si="4" ref="N8:N39">E8-J8/365*$B$5</f>
        <v>51.42876712328774</v>
      </c>
      <c r="O8" s="9">
        <f aca="true" t="shared" si="5" ref="O8:O39">H8-J8*$D$4</f>
        <v>94.50821917808219</v>
      </c>
      <c r="P8" s="9">
        <f aca="true" t="shared" si="6" ref="P8:P39">H8/$D$4</f>
        <v>5365.5</v>
      </c>
      <c r="Q8" s="48">
        <f aca="true" t="shared" si="7" ref="Q8:Q39">P8/J8</f>
        <v>1.1178125</v>
      </c>
      <c r="R8" s="59">
        <v>0</v>
      </c>
      <c r="S8" s="59">
        <v>0</v>
      </c>
      <c r="T8" s="59"/>
      <c r="U8" s="35" t="s">
        <v>125</v>
      </c>
      <c r="V8" s="56">
        <v>63</v>
      </c>
    </row>
    <row r="9" spans="1:22" ht="19.5" customHeight="1">
      <c r="A9" s="24"/>
      <c r="B9" s="10">
        <v>2</v>
      </c>
      <c r="C9" s="8" t="s">
        <v>111</v>
      </c>
      <c r="D9" s="21" t="s">
        <v>5</v>
      </c>
      <c r="E9" s="9">
        <v>433.1</v>
      </c>
      <c r="F9" s="7">
        <v>31</v>
      </c>
      <c r="G9" s="10">
        <f t="shared" si="0"/>
        <v>7</v>
      </c>
      <c r="H9" s="9">
        <v>566.7</v>
      </c>
      <c r="I9" s="7">
        <v>42</v>
      </c>
      <c r="J9" s="7">
        <v>1800</v>
      </c>
      <c r="K9" s="60">
        <f t="shared" si="1"/>
        <v>0.31483333333333335</v>
      </c>
      <c r="L9" s="11">
        <f t="shared" si="2"/>
        <v>13.970967741935485</v>
      </c>
      <c r="M9" s="11">
        <f t="shared" si="3"/>
        <v>13.492857142857144</v>
      </c>
      <c r="N9" s="9">
        <f t="shared" si="4"/>
        <v>280.2232876712329</v>
      </c>
      <c r="O9" s="9">
        <f t="shared" si="5"/>
        <v>265.87808219178083</v>
      </c>
      <c r="P9" s="9">
        <f t="shared" si="6"/>
        <v>3390.909836065574</v>
      </c>
      <c r="Q9" s="48">
        <f t="shared" si="7"/>
        <v>1.8838387978142077</v>
      </c>
      <c r="R9" s="59">
        <v>61</v>
      </c>
      <c r="S9" s="59">
        <v>77</v>
      </c>
      <c r="T9" s="59"/>
      <c r="U9" s="35" t="s">
        <v>130</v>
      </c>
      <c r="V9" s="56">
        <v>58</v>
      </c>
    </row>
    <row r="10" spans="1:22" ht="19.5" customHeight="1">
      <c r="A10" s="24"/>
      <c r="B10" s="10">
        <v>3</v>
      </c>
      <c r="C10" s="8" t="s">
        <v>116</v>
      </c>
      <c r="D10" s="21" t="s">
        <v>5</v>
      </c>
      <c r="E10" s="9">
        <v>382</v>
      </c>
      <c r="F10" s="7">
        <v>29</v>
      </c>
      <c r="G10" s="10">
        <f t="shared" si="0"/>
        <v>4</v>
      </c>
      <c r="H10" s="9">
        <v>633</v>
      </c>
      <c r="I10" s="7">
        <v>59</v>
      </c>
      <c r="J10" s="7">
        <v>4400</v>
      </c>
      <c r="K10" s="60">
        <f t="shared" si="1"/>
        <v>0.14386363636363636</v>
      </c>
      <c r="L10" s="11">
        <f t="shared" si="2"/>
        <v>13.172413793103448</v>
      </c>
      <c r="M10" s="11">
        <f t="shared" si="3"/>
        <v>10.728813559322035</v>
      </c>
      <c r="N10" s="9">
        <f t="shared" si="4"/>
        <v>8.30136986301369</v>
      </c>
      <c r="O10" s="9">
        <f t="shared" si="5"/>
        <v>-102.34246575342468</v>
      </c>
      <c r="P10" s="9">
        <f t="shared" si="6"/>
        <v>3787.622950819672</v>
      </c>
      <c r="Q10" s="48">
        <f t="shared" si="7"/>
        <v>0.8608233979135619</v>
      </c>
      <c r="R10" s="59">
        <v>52</v>
      </c>
      <c r="S10" s="59">
        <v>94</v>
      </c>
      <c r="T10" s="59">
        <v>650</v>
      </c>
      <c r="U10" s="35" t="s">
        <v>122</v>
      </c>
      <c r="V10" s="56">
        <v>46</v>
      </c>
    </row>
    <row r="11" spans="1:22" ht="19.5" customHeight="1">
      <c r="A11" s="24"/>
      <c r="B11" s="10">
        <v>4</v>
      </c>
      <c r="C11" s="8" t="s">
        <v>120</v>
      </c>
      <c r="D11" s="21" t="s">
        <v>109</v>
      </c>
      <c r="E11" s="9">
        <v>343.6</v>
      </c>
      <c r="F11" s="7">
        <v>24</v>
      </c>
      <c r="G11" s="10">
        <f t="shared" si="0"/>
        <v>5</v>
      </c>
      <c r="H11" s="9">
        <v>595</v>
      </c>
      <c r="I11" s="7">
        <v>45</v>
      </c>
      <c r="J11" s="7">
        <v>4000</v>
      </c>
      <c r="K11" s="60">
        <f t="shared" si="1"/>
        <v>0.14875</v>
      </c>
      <c r="L11" s="11">
        <f t="shared" si="2"/>
        <v>14.316666666666668</v>
      </c>
      <c r="M11" s="11">
        <f t="shared" si="3"/>
        <v>13.222222222222221</v>
      </c>
      <c r="N11" s="9">
        <f t="shared" si="4"/>
        <v>3.873972602739741</v>
      </c>
      <c r="O11" s="9">
        <f t="shared" si="5"/>
        <v>-73.49315068493149</v>
      </c>
      <c r="P11" s="9">
        <f t="shared" si="6"/>
        <v>3560.245901639344</v>
      </c>
      <c r="Q11" s="48">
        <f t="shared" si="7"/>
        <v>0.890061475409836</v>
      </c>
      <c r="R11" s="59">
        <v>0</v>
      </c>
      <c r="S11" s="59">
        <v>22</v>
      </c>
      <c r="T11" s="59">
        <v>400</v>
      </c>
      <c r="U11" s="35" t="s">
        <v>136</v>
      </c>
      <c r="V11" s="56">
        <v>41</v>
      </c>
    </row>
    <row r="12" spans="1:22" ht="19.5" customHeight="1">
      <c r="A12" s="24"/>
      <c r="B12" s="10">
        <v>5</v>
      </c>
      <c r="C12" s="8" t="s">
        <v>90</v>
      </c>
      <c r="D12" s="21" t="s">
        <v>98</v>
      </c>
      <c r="E12" s="9">
        <v>338.7</v>
      </c>
      <c r="F12" s="7">
        <v>31</v>
      </c>
      <c r="G12" s="10">
        <f t="shared" si="0"/>
        <v>2</v>
      </c>
      <c r="H12" s="9">
        <v>722.2</v>
      </c>
      <c r="I12" s="7">
        <v>60</v>
      </c>
      <c r="J12" s="7">
        <v>3750</v>
      </c>
      <c r="K12" s="60">
        <f t="shared" si="1"/>
        <v>0.19258666666666668</v>
      </c>
      <c r="L12" s="11">
        <f t="shared" si="2"/>
        <v>10.925806451612903</v>
      </c>
      <c r="M12" s="11">
        <f t="shared" si="3"/>
        <v>12.036666666666667</v>
      </c>
      <c r="N12" s="9">
        <f t="shared" si="4"/>
        <v>20.206849315068496</v>
      </c>
      <c r="O12" s="9">
        <f t="shared" si="5"/>
        <v>95.48767123287678</v>
      </c>
      <c r="P12" s="9">
        <f t="shared" si="6"/>
        <v>4321.360655737705</v>
      </c>
      <c r="Q12" s="48">
        <f t="shared" si="7"/>
        <v>1.1523628415300546</v>
      </c>
      <c r="R12" s="59">
        <v>0</v>
      </c>
      <c r="S12" s="59">
        <v>0</v>
      </c>
      <c r="T12" s="59"/>
      <c r="U12" s="35" t="s">
        <v>123</v>
      </c>
      <c r="V12" s="56">
        <v>63</v>
      </c>
    </row>
    <row r="13" spans="1:22" ht="19.5" customHeight="1">
      <c r="A13" s="24"/>
      <c r="B13" s="10">
        <v>6</v>
      </c>
      <c r="C13" s="8" t="s">
        <v>87</v>
      </c>
      <c r="D13" s="21" t="s">
        <v>86</v>
      </c>
      <c r="E13" s="9">
        <v>332</v>
      </c>
      <c r="F13" s="7">
        <v>20</v>
      </c>
      <c r="G13" s="10">
        <f t="shared" si="0"/>
        <v>3</v>
      </c>
      <c r="H13" s="9">
        <v>667</v>
      </c>
      <c r="I13" s="7">
        <v>43</v>
      </c>
      <c r="J13" s="7">
        <v>3500</v>
      </c>
      <c r="K13" s="60">
        <f t="shared" si="1"/>
        <v>0.19057142857142856</v>
      </c>
      <c r="L13" s="11">
        <f t="shared" si="2"/>
        <v>16.6</v>
      </c>
      <c r="M13" s="11">
        <f t="shared" si="3"/>
        <v>15.511627906976743</v>
      </c>
      <c r="N13" s="9">
        <f t="shared" si="4"/>
        <v>34.739726027397296</v>
      </c>
      <c r="O13" s="9">
        <f t="shared" si="5"/>
        <v>82.06849315068496</v>
      </c>
      <c r="P13" s="9">
        <f t="shared" si="6"/>
        <v>3991.0655737704915</v>
      </c>
      <c r="Q13" s="48">
        <f t="shared" si="7"/>
        <v>1.1403044496487118</v>
      </c>
      <c r="R13" s="59">
        <v>0</v>
      </c>
      <c r="S13" s="59">
        <v>0</v>
      </c>
      <c r="T13" s="59"/>
      <c r="U13" s="35" t="s">
        <v>124</v>
      </c>
      <c r="V13" s="56">
        <v>59</v>
      </c>
    </row>
    <row r="14" spans="1:22" ht="19.5" customHeight="1">
      <c r="A14" s="24"/>
      <c r="B14" s="10">
        <v>7</v>
      </c>
      <c r="C14" s="8" t="s">
        <v>69</v>
      </c>
      <c r="D14" s="21" t="s">
        <v>5</v>
      </c>
      <c r="E14" s="9">
        <v>298</v>
      </c>
      <c r="F14" s="7">
        <v>29</v>
      </c>
      <c r="G14" s="10">
        <f t="shared" si="0"/>
        <v>6</v>
      </c>
      <c r="H14" s="9">
        <v>591</v>
      </c>
      <c r="I14" s="7">
        <v>57</v>
      </c>
      <c r="J14" s="7">
        <v>3600</v>
      </c>
      <c r="K14" s="60">
        <f t="shared" si="1"/>
        <v>0.16416666666666666</v>
      </c>
      <c r="L14" s="11">
        <f t="shared" si="2"/>
        <v>10.275862068965518</v>
      </c>
      <c r="M14" s="11">
        <f t="shared" si="3"/>
        <v>10.368421052631579</v>
      </c>
      <c r="N14" s="9">
        <f t="shared" si="4"/>
        <v>-7.753424657534254</v>
      </c>
      <c r="O14" s="9">
        <f t="shared" si="5"/>
        <v>-10.643835616438423</v>
      </c>
      <c r="P14" s="9">
        <f t="shared" si="6"/>
        <v>3536.311475409836</v>
      </c>
      <c r="Q14" s="48">
        <f t="shared" si="7"/>
        <v>0.9823087431693989</v>
      </c>
      <c r="R14" s="59">
        <v>0</v>
      </c>
      <c r="S14" s="59">
        <v>0</v>
      </c>
      <c r="T14" s="59"/>
      <c r="U14" s="35" t="s">
        <v>128</v>
      </c>
      <c r="V14" s="56">
        <v>52</v>
      </c>
    </row>
    <row r="15" spans="1:22" ht="19.5" customHeight="1">
      <c r="A15" s="24"/>
      <c r="B15" s="10">
        <v>8</v>
      </c>
      <c r="C15" s="8" t="s">
        <v>102</v>
      </c>
      <c r="D15" s="21" t="s">
        <v>85</v>
      </c>
      <c r="E15" s="9">
        <v>267.9</v>
      </c>
      <c r="F15" s="7">
        <v>26</v>
      </c>
      <c r="G15" s="10">
        <f t="shared" si="0"/>
        <v>9</v>
      </c>
      <c r="H15" s="9">
        <v>504.5</v>
      </c>
      <c r="I15" s="7">
        <v>52</v>
      </c>
      <c r="J15" s="7">
        <v>2750</v>
      </c>
      <c r="K15" s="60">
        <f t="shared" si="1"/>
        <v>0.18345454545454545</v>
      </c>
      <c r="L15" s="11">
        <f t="shared" si="2"/>
        <v>10.303846153846154</v>
      </c>
      <c r="M15" s="11">
        <f t="shared" si="3"/>
        <v>9.701923076923077</v>
      </c>
      <c r="N15" s="9">
        <f t="shared" si="4"/>
        <v>34.338356164383555</v>
      </c>
      <c r="O15" s="9">
        <f t="shared" si="5"/>
        <v>44.91095890410958</v>
      </c>
      <c r="P15" s="9">
        <f t="shared" si="6"/>
        <v>3018.7295081967213</v>
      </c>
      <c r="Q15" s="48">
        <f t="shared" si="7"/>
        <v>1.0977198211624442</v>
      </c>
      <c r="R15" s="59">
        <v>38</v>
      </c>
      <c r="S15" s="59">
        <v>70</v>
      </c>
      <c r="T15" s="59">
        <v>365</v>
      </c>
      <c r="U15" s="35" t="s">
        <v>131</v>
      </c>
      <c r="V15" s="56">
        <v>60</v>
      </c>
    </row>
    <row r="16" spans="1:22" ht="19.5" customHeight="1">
      <c r="A16" s="24"/>
      <c r="B16" s="10">
        <v>9</v>
      </c>
      <c r="C16" s="8" t="s">
        <v>88</v>
      </c>
      <c r="D16" s="21" t="s">
        <v>5</v>
      </c>
      <c r="E16" s="9">
        <v>255.3</v>
      </c>
      <c r="F16" s="7">
        <v>17</v>
      </c>
      <c r="G16" s="10">
        <f t="shared" si="0"/>
        <v>8</v>
      </c>
      <c r="H16" s="9">
        <v>517.3</v>
      </c>
      <c r="I16" s="7">
        <v>31</v>
      </c>
      <c r="J16" s="7">
        <v>3360</v>
      </c>
      <c r="K16" s="60">
        <f t="shared" si="1"/>
        <v>0.1539583333333333</v>
      </c>
      <c r="L16" s="11">
        <f t="shared" si="2"/>
        <v>15.01764705882353</v>
      </c>
      <c r="M16" s="11">
        <f t="shared" si="3"/>
        <v>16.687096774193545</v>
      </c>
      <c r="N16" s="9">
        <f t="shared" si="4"/>
        <v>-30.06986301369858</v>
      </c>
      <c r="O16" s="9">
        <f t="shared" si="5"/>
        <v>-44.23424657534258</v>
      </c>
      <c r="P16" s="9">
        <f t="shared" si="6"/>
        <v>3095.319672131147</v>
      </c>
      <c r="Q16" s="48">
        <f t="shared" si="7"/>
        <v>0.9212260928961746</v>
      </c>
      <c r="R16" s="59">
        <v>0</v>
      </c>
      <c r="S16" s="59">
        <v>0</v>
      </c>
      <c r="T16" s="59"/>
      <c r="U16" s="35" t="s">
        <v>133</v>
      </c>
      <c r="V16" s="56">
        <v>50</v>
      </c>
    </row>
    <row r="17" spans="1:22" ht="19.5" customHeight="1">
      <c r="A17" s="24"/>
      <c r="B17" s="10">
        <v>10</v>
      </c>
      <c r="C17" s="8" t="s">
        <v>187</v>
      </c>
      <c r="D17" s="21" t="s">
        <v>188</v>
      </c>
      <c r="E17" s="9">
        <v>254.5</v>
      </c>
      <c r="F17" s="7">
        <v>27</v>
      </c>
      <c r="G17" s="10">
        <f t="shared" si="0"/>
        <v>13</v>
      </c>
      <c r="H17" s="9">
        <v>471</v>
      </c>
      <c r="I17" s="7">
        <v>51</v>
      </c>
      <c r="J17" s="7">
        <v>2400</v>
      </c>
      <c r="K17" s="60">
        <f t="shared" si="1"/>
        <v>0.19625</v>
      </c>
      <c r="L17" s="11">
        <f t="shared" si="2"/>
        <v>9.425925925925926</v>
      </c>
      <c r="M17" s="11">
        <f t="shared" si="3"/>
        <v>9.235294117647058</v>
      </c>
      <c r="N17" s="9">
        <f t="shared" si="4"/>
        <v>50.66438356164386</v>
      </c>
      <c r="O17" s="9">
        <f t="shared" si="5"/>
        <v>69.90410958904107</v>
      </c>
      <c r="P17" s="9">
        <f t="shared" si="6"/>
        <v>2818.27868852459</v>
      </c>
      <c r="Q17" s="48">
        <f t="shared" si="7"/>
        <v>1.174282786885246</v>
      </c>
      <c r="R17" s="59">
        <v>28</v>
      </c>
      <c r="S17" s="59">
        <v>55</v>
      </c>
      <c r="T17" s="59">
        <v>240</v>
      </c>
      <c r="U17" s="35" t="s">
        <v>202</v>
      </c>
      <c r="V17" s="56">
        <v>60</v>
      </c>
    </row>
    <row r="18" spans="1:22" ht="19.5" customHeight="1">
      <c r="A18" s="24"/>
      <c r="B18" s="10">
        <v>11</v>
      </c>
      <c r="C18" s="8" t="s">
        <v>199</v>
      </c>
      <c r="D18" s="21"/>
      <c r="E18" s="9">
        <v>245</v>
      </c>
      <c r="F18" s="7">
        <v>19</v>
      </c>
      <c r="G18" s="10">
        <f t="shared" si="0"/>
        <v>10</v>
      </c>
      <c r="H18" s="9">
        <v>486</v>
      </c>
      <c r="I18" s="7">
        <v>39</v>
      </c>
      <c r="J18" s="7">
        <v>3000</v>
      </c>
      <c r="K18" s="60">
        <f t="shared" si="1"/>
        <v>0.162</v>
      </c>
      <c r="L18" s="11">
        <f t="shared" si="2"/>
        <v>12.894736842105264</v>
      </c>
      <c r="M18" s="11">
        <f t="shared" si="3"/>
        <v>12.461538461538462</v>
      </c>
      <c r="N18" s="9">
        <f t="shared" si="4"/>
        <v>-9.79452054794524</v>
      </c>
      <c r="O18" s="9">
        <f t="shared" si="5"/>
        <v>-15.369863013698648</v>
      </c>
      <c r="P18" s="9">
        <f t="shared" si="6"/>
        <v>2908.032786885246</v>
      </c>
      <c r="Q18" s="48">
        <f t="shared" si="7"/>
        <v>0.969344262295082</v>
      </c>
      <c r="R18" s="59">
        <v>35</v>
      </c>
      <c r="S18" s="59">
        <v>83</v>
      </c>
      <c r="T18" s="59"/>
      <c r="U18" s="35" t="s">
        <v>201</v>
      </c>
      <c r="V18" s="56">
        <v>58</v>
      </c>
    </row>
    <row r="19" spans="1:22" ht="19.5" customHeight="1">
      <c r="A19" s="24"/>
      <c r="B19" s="10">
        <v>12</v>
      </c>
      <c r="C19" s="8" t="s">
        <v>16</v>
      </c>
      <c r="D19" s="21" t="s">
        <v>10</v>
      </c>
      <c r="E19" s="9">
        <v>241.7</v>
      </c>
      <c r="F19" s="7">
        <v>23</v>
      </c>
      <c r="G19" s="10">
        <f t="shared" si="0"/>
        <v>12</v>
      </c>
      <c r="H19" s="9">
        <v>476.29999999999995</v>
      </c>
      <c r="I19" s="7">
        <v>49</v>
      </c>
      <c r="J19" s="7">
        <v>2400</v>
      </c>
      <c r="K19" s="60">
        <f t="shared" si="1"/>
        <v>0.19845833333333332</v>
      </c>
      <c r="L19" s="11">
        <f t="shared" si="2"/>
        <v>10.508695652173913</v>
      </c>
      <c r="M19" s="11">
        <f t="shared" si="3"/>
        <v>9.720408163265304</v>
      </c>
      <c r="N19" s="9">
        <f t="shared" si="4"/>
        <v>37.86438356164385</v>
      </c>
      <c r="O19" s="9">
        <f t="shared" si="5"/>
        <v>75.20410958904102</v>
      </c>
      <c r="P19" s="9">
        <f t="shared" si="6"/>
        <v>2849.991803278688</v>
      </c>
      <c r="Q19" s="48">
        <f t="shared" si="7"/>
        <v>1.1874965846994534</v>
      </c>
      <c r="R19" s="59">
        <v>0</v>
      </c>
      <c r="S19" s="59">
        <v>0</v>
      </c>
      <c r="T19" s="59"/>
      <c r="U19" s="35" t="s">
        <v>50</v>
      </c>
      <c r="V19" s="56">
        <v>57</v>
      </c>
    </row>
    <row r="20" spans="1:22" ht="19.5" customHeight="1">
      <c r="A20" s="24"/>
      <c r="B20" s="10">
        <v>13</v>
      </c>
      <c r="C20" s="8" t="s">
        <v>186</v>
      </c>
      <c r="D20" s="21" t="s">
        <v>96</v>
      </c>
      <c r="E20" s="9">
        <v>241.3</v>
      </c>
      <c r="F20" s="7">
        <v>12</v>
      </c>
      <c r="G20" s="10">
        <f t="shared" si="0"/>
        <v>11</v>
      </c>
      <c r="H20" s="9">
        <v>483.9</v>
      </c>
      <c r="I20" s="7">
        <v>35</v>
      </c>
      <c r="J20" s="7">
        <v>2500</v>
      </c>
      <c r="K20" s="60">
        <f t="shared" si="1"/>
        <v>0.19355999999999998</v>
      </c>
      <c r="L20" s="11">
        <f t="shared" si="2"/>
        <v>20.108333333333334</v>
      </c>
      <c r="M20" s="11">
        <f t="shared" si="3"/>
        <v>13.825714285714286</v>
      </c>
      <c r="N20" s="9">
        <f t="shared" si="4"/>
        <v>28.97123287671235</v>
      </c>
      <c r="O20" s="9">
        <f t="shared" si="5"/>
        <v>66.09178082191778</v>
      </c>
      <c r="P20" s="9">
        <f t="shared" si="6"/>
        <v>2895.467213114754</v>
      </c>
      <c r="Q20" s="48">
        <f t="shared" si="7"/>
        <v>1.1581868852459016</v>
      </c>
      <c r="R20" s="59">
        <v>45</v>
      </c>
      <c r="S20" s="59">
        <v>97</v>
      </c>
      <c r="T20" s="59">
        <v>500</v>
      </c>
      <c r="U20" s="35" t="s">
        <v>194</v>
      </c>
      <c r="V20" s="56">
        <v>61</v>
      </c>
    </row>
    <row r="21" spans="1:22" ht="19.5" customHeight="1">
      <c r="A21" s="24"/>
      <c r="B21" s="10">
        <v>14</v>
      </c>
      <c r="C21" s="8" t="s">
        <v>191</v>
      </c>
      <c r="D21" s="21" t="s">
        <v>5</v>
      </c>
      <c r="E21" s="9">
        <v>212.7</v>
      </c>
      <c r="F21" s="7">
        <v>14</v>
      </c>
      <c r="G21" s="10">
        <f t="shared" si="0"/>
        <v>16</v>
      </c>
      <c r="H21" s="9">
        <v>377.1</v>
      </c>
      <c r="I21" s="7">
        <v>34</v>
      </c>
      <c r="J21" s="7">
        <v>2040</v>
      </c>
      <c r="K21" s="60">
        <f t="shared" si="1"/>
        <v>0.1848529411764706</v>
      </c>
      <c r="L21" s="11">
        <f t="shared" si="2"/>
        <v>15.192857142857141</v>
      </c>
      <c r="M21" s="11">
        <f t="shared" si="3"/>
        <v>11.091176470588236</v>
      </c>
      <c r="N21" s="9">
        <f t="shared" si="4"/>
        <v>39.439726027397256</v>
      </c>
      <c r="O21" s="9">
        <f t="shared" si="5"/>
        <v>36.168493150684924</v>
      </c>
      <c r="P21" s="9">
        <f t="shared" si="6"/>
        <v>2256.4180327868853</v>
      </c>
      <c r="Q21" s="48">
        <f t="shared" si="7"/>
        <v>1.1060872709739633</v>
      </c>
      <c r="R21" s="59">
        <v>38</v>
      </c>
      <c r="S21" s="59">
        <v>66</v>
      </c>
      <c r="T21" s="59"/>
      <c r="U21" s="35" t="s">
        <v>196</v>
      </c>
      <c r="V21" s="56">
        <v>34</v>
      </c>
    </row>
    <row r="22" spans="1:22" ht="19.5" customHeight="1">
      <c r="A22" s="24"/>
      <c r="B22" s="10">
        <v>15</v>
      </c>
      <c r="C22" s="8" t="s">
        <v>175</v>
      </c>
      <c r="D22" s="21" t="s">
        <v>109</v>
      </c>
      <c r="E22" s="9">
        <v>200.8</v>
      </c>
      <c r="F22" s="7">
        <v>14</v>
      </c>
      <c r="G22" s="10">
        <f t="shared" si="0"/>
        <v>13</v>
      </c>
      <c r="H22" s="9">
        <v>471</v>
      </c>
      <c r="I22" s="7">
        <v>34</v>
      </c>
      <c r="J22" s="7">
        <v>2400</v>
      </c>
      <c r="K22" s="60">
        <f t="shared" si="1"/>
        <v>0.19625</v>
      </c>
      <c r="L22" s="11">
        <f t="shared" si="2"/>
        <v>14.342857142857143</v>
      </c>
      <c r="M22" s="11">
        <f t="shared" si="3"/>
        <v>13.852941176470589</v>
      </c>
      <c r="N22" s="9">
        <f t="shared" si="4"/>
        <v>-3.0356164383561293</v>
      </c>
      <c r="O22" s="9">
        <f t="shared" si="5"/>
        <v>69.90410958904107</v>
      </c>
      <c r="P22" s="9">
        <f t="shared" si="6"/>
        <v>2818.27868852459</v>
      </c>
      <c r="Q22" s="48">
        <f t="shared" si="7"/>
        <v>1.174282786885246</v>
      </c>
      <c r="R22" s="59">
        <v>23</v>
      </c>
      <c r="S22" s="59">
        <v>46</v>
      </c>
      <c r="T22" s="59">
        <v>240</v>
      </c>
      <c r="U22" s="35" t="s">
        <v>147</v>
      </c>
      <c r="V22" s="56">
        <v>30</v>
      </c>
    </row>
    <row r="23" spans="1:22" ht="19.5" customHeight="1">
      <c r="A23" s="24"/>
      <c r="B23" s="10">
        <v>16</v>
      </c>
      <c r="C23" s="8" t="s">
        <v>7</v>
      </c>
      <c r="D23" s="21" t="s">
        <v>68</v>
      </c>
      <c r="E23" s="9">
        <v>194</v>
      </c>
      <c r="F23" s="7">
        <v>25</v>
      </c>
      <c r="G23" s="10">
        <f t="shared" si="0"/>
        <v>17</v>
      </c>
      <c r="H23" s="9">
        <v>370</v>
      </c>
      <c r="I23" s="7">
        <v>51</v>
      </c>
      <c r="J23" s="7">
        <v>1200</v>
      </c>
      <c r="K23" s="60">
        <f t="shared" si="1"/>
        <v>0.30833333333333335</v>
      </c>
      <c r="L23" s="11">
        <f t="shared" si="2"/>
        <v>7.76</v>
      </c>
      <c r="M23" s="11">
        <f t="shared" si="3"/>
        <v>7.254901960784314</v>
      </c>
      <c r="N23" s="9">
        <f t="shared" si="4"/>
        <v>92.08219178082193</v>
      </c>
      <c r="O23" s="9">
        <f t="shared" si="5"/>
        <v>169.45205479452054</v>
      </c>
      <c r="P23" s="9">
        <f t="shared" si="6"/>
        <v>2213.934426229508</v>
      </c>
      <c r="Q23" s="48">
        <f t="shared" si="7"/>
        <v>1.8449453551912567</v>
      </c>
      <c r="R23" s="59">
        <v>0</v>
      </c>
      <c r="S23" s="59">
        <v>0</v>
      </c>
      <c r="T23" s="59"/>
      <c r="U23" s="35" t="s">
        <v>129</v>
      </c>
      <c r="V23" s="56">
        <v>84</v>
      </c>
    </row>
    <row r="24" spans="1:22" ht="19.5" customHeight="1">
      <c r="A24" s="24"/>
      <c r="B24" s="10">
        <v>17</v>
      </c>
      <c r="C24" s="8" t="s">
        <v>91</v>
      </c>
      <c r="D24" s="21" t="s">
        <v>103</v>
      </c>
      <c r="E24" s="9">
        <v>184</v>
      </c>
      <c r="F24" s="7">
        <v>28</v>
      </c>
      <c r="G24" s="10">
        <f t="shared" si="0"/>
        <v>28</v>
      </c>
      <c r="H24" s="9">
        <v>197.1</v>
      </c>
      <c r="I24" s="7">
        <v>30</v>
      </c>
      <c r="J24" s="7">
        <v>1980</v>
      </c>
      <c r="K24" s="60">
        <f t="shared" si="1"/>
        <v>0.09954545454545455</v>
      </c>
      <c r="L24" s="11">
        <f t="shared" si="2"/>
        <v>6.571428571428571</v>
      </c>
      <c r="M24" s="11">
        <f t="shared" si="3"/>
        <v>6.569999999999999</v>
      </c>
      <c r="N24" s="9">
        <f t="shared" si="4"/>
        <v>15.83561643835614</v>
      </c>
      <c r="O24" s="9">
        <f t="shared" si="5"/>
        <v>-133.80410958904113</v>
      </c>
      <c r="P24" s="9">
        <f t="shared" si="6"/>
        <v>1179.3688524590164</v>
      </c>
      <c r="Q24" s="48">
        <f t="shared" si="7"/>
        <v>0.5956408345752607</v>
      </c>
      <c r="R24" s="59">
        <v>19</v>
      </c>
      <c r="S24" s="59">
        <v>22</v>
      </c>
      <c r="T24" s="59"/>
      <c r="U24" s="35" t="s">
        <v>127</v>
      </c>
      <c r="V24" s="56">
        <v>64</v>
      </c>
    </row>
    <row r="25" spans="1:22" ht="19.5" customHeight="1">
      <c r="A25" s="24"/>
      <c r="B25" s="10">
        <v>18</v>
      </c>
      <c r="C25" s="8" t="s">
        <v>108</v>
      </c>
      <c r="D25" s="21" t="s">
        <v>109</v>
      </c>
      <c r="E25" s="9">
        <v>167.8</v>
      </c>
      <c r="F25" s="7">
        <v>21</v>
      </c>
      <c r="G25" s="10">
        <f t="shared" si="0"/>
        <v>18</v>
      </c>
      <c r="H25" s="9">
        <v>339.6</v>
      </c>
      <c r="I25" s="7">
        <v>38</v>
      </c>
      <c r="J25" s="7">
        <v>1800</v>
      </c>
      <c r="K25" s="60">
        <f t="shared" si="1"/>
        <v>0.18866666666666668</v>
      </c>
      <c r="L25" s="11">
        <f t="shared" si="2"/>
        <v>7.990476190476191</v>
      </c>
      <c r="M25" s="11">
        <f t="shared" si="3"/>
        <v>8.936842105263159</v>
      </c>
      <c r="N25" s="9">
        <f t="shared" si="4"/>
        <v>14.923287671232885</v>
      </c>
      <c r="O25" s="9">
        <f t="shared" si="5"/>
        <v>38.77808219178081</v>
      </c>
      <c r="P25" s="9">
        <f t="shared" si="6"/>
        <v>2032.032786885246</v>
      </c>
      <c r="Q25" s="48">
        <f t="shared" si="7"/>
        <v>1.1289071038251366</v>
      </c>
      <c r="R25" s="59">
        <v>0</v>
      </c>
      <c r="S25" s="59">
        <v>0</v>
      </c>
      <c r="T25" s="59"/>
      <c r="U25" s="35" t="s">
        <v>138</v>
      </c>
      <c r="V25" s="56">
        <v>50</v>
      </c>
    </row>
    <row r="26" spans="1:22" ht="19.5" customHeight="1">
      <c r="A26" s="24"/>
      <c r="B26" s="10">
        <v>19</v>
      </c>
      <c r="C26" s="8" t="s">
        <v>171</v>
      </c>
      <c r="D26" s="21" t="s">
        <v>103</v>
      </c>
      <c r="E26" s="9">
        <v>167.6</v>
      </c>
      <c r="F26" s="7">
        <v>28</v>
      </c>
      <c r="G26" s="10">
        <f t="shared" si="0"/>
        <v>15</v>
      </c>
      <c r="H26" s="9">
        <v>425</v>
      </c>
      <c r="I26" s="7">
        <v>56</v>
      </c>
      <c r="J26" s="7">
        <v>3000</v>
      </c>
      <c r="K26" s="60">
        <f t="shared" si="1"/>
        <v>0.14166666666666666</v>
      </c>
      <c r="L26" s="11">
        <f t="shared" si="2"/>
        <v>5.985714285714286</v>
      </c>
      <c r="M26" s="11">
        <f t="shared" si="3"/>
        <v>7.589285714285714</v>
      </c>
      <c r="N26" s="9">
        <f t="shared" si="4"/>
        <v>-87.19452054794525</v>
      </c>
      <c r="O26" s="9">
        <f t="shared" si="5"/>
        <v>-76.36986301369865</v>
      </c>
      <c r="P26" s="9">
        <f t="shared" si="6"/>
        <v>2543.032786885246</v>
      </c>
      <c r="Q26" s="48">
        <f t="shared" si="7"/>
        <v>0.8476775956284153</v>
      </c>
      <c r="R26" s="59">
        <v>19</v>
      </c>
      <c r="S26" s="59">
        <v>58</v>
      </c>
      <c r="T26" s="59">
        <v>365</v>
      </c>
      <c r="U26" s="35" t="s">
        <v>181</v>
      </c>
      <c r="V26" s="56">
        <v>60</v>
      </c>
    </row>
    <row r="27" spans="1:22" ht="19.5" customHeight="1">
      <c r="A27" s="24"/>
      <c r="B27" s="10">
        <v>20</v>
      </c>
      <c r="C27" s="8" t="s">
        <v>117</v>
      </c>
      <c r="D27" s="21" t="s">
        <v>197</v>
      </c>
      <c r="E27" s="9">
        <v>165</v>
      </c>
      <c r="F27" s="7">
        <v>31</v>
      </c>
      <c r="G27" s="10">
        <f t="shared" si="0"/>
        <v>21</v>
      </c>
      <c r="H27" s="9">
        <v>304</v>
      </c>
      <c r="I27" s="7">
        <v>61</v>
      </c>
      <c r="J27" s="7">
        <v>1800</v>
      </c>
      <c r="K27" s="60">
        <f t="shared" si="1"/>
        <v>0.1688888888888889</v>
      </c>
      <c r="L27" s="11">
        <f t="shared" si="2"/>
        <v>5.32258064516129</v>
      </c>
      <c r="M27" s="11">
        <f t="shared" si="3"/>
        <v>4.983606557377049</v>
      </c>
      <c r="N27" s="9">
        <f t="shared" si="4"/>
        <v>12.123287671232873</v>
      </c>
      <c r="O27" s="9">
        <f t="shared" si="5"/>
        <v>3.1780821917807884</v>
      </c>
      <c r="P27" s="9">
        <f t="shared" si="6"/>
        <v>1819.0163934426228</v>
      </c>
      <c r="Q27" s="48">
        <f t="shared" si="7"/>
        <v>1.0105646630236793</v>
      </c>
      <c r="R27" s="59">
        <v>19</v>
      </c>
      <c r="S27" s="59">
        <v>36</v>
      </c>
      <c r="T27" s="59">
        <v>200</v>
      </c>
      <c r="U27" s="35" t="s">
        <v>126</v>
      </c>
      <c r="V27" s="56">
        <v>51</v>
      </c>
    </row>
    <row r="28" spans="1:22" ht="19.5" customHeight="1">
      <c r="A28" s="24"/>
      <c r="B28" s="10">
        <v>21</v>
      </c>
      <c r="C28" s="8" t="s">
        <v>77</v>
      </c>
      <c r="D28" s="21" t="s">
        <v>96</v>
      </c>
      <c r="E28" s="9">
        <v>153</v>
      </c>
      <c r="F28" s="7">
        <v>24</v>
      </c>
      <c r="G28" s="10">
        <f t="shared" si="0"/>
        <v>19</v>
      </c>
      <c r="H28" s="9">
        <v>307</v>
      </c>
      <c r="I28" s="7">
        <v>49</v>
      </c>
      <c r="J28" s="7">
        <v>1800</v>
      </c>
      <c r="K28" s="60">
        <f t="shared" si="1"/>
        <v>0.17055555555555554</v>
      </c>
      <c r="L28" s="11">
        <f t="shared" si="2"/>
        <v>6.375</v>
      </c>
      <c r="M28" s="11">
        <f t="shared" si="3"/>
        <v>6.26530612244898</v>
      </c>
      <c r="N28" s="9">
        <f t="shared" si="4"/>
        <v>0.12328767123287321</v>
      </c>
      <c r="O28" s="9">
        <f t="shared" si="5"/>
        <v>6.178082191780788</v>
      </c>
      <c r="P28" s="9">
        <f t="shared" si="6"/>
        <v>1836.967213114754</v>
      </c>
      <c r="Q28" s="48">
        <f t="shared" si="7"/>
        <v>1.020537340619308</v>
      </c>
      <c r="R28" s="59">
        <v>0</v>
      </c>
      <c r="S28" s="59">
        <v>0</v>
      </c>
      <c r="T28" s="59"/>
      <c r="U28" s="35" t="s">
        <v>144</v>
      </c>
      <c r="V28" s="56">
        <v>63</v>
      </c>
    </row>
    <row r="29" spans="1:22" ht="19.5" customHeight="1">
      <c r="A29" s="24"/>
      <c r="B29" s="10">
        <v>22</v>
      </c>
      <c r="C29" s="8" t="s">
        <v>20</v>
      </c>
      <c r="D29" s="21" t="s">
        <v>5</v>
      </c>
      <c r="E29" s="9">
        <v>135.8</v>
      </c>
      <c r="F29" s="7">
        <v>21</v>
      </c>
      <c r="G29" s="10">
        <f t="shared" si="0"/>
        <v>20</v>
      </c>
      <c r="H29" s="9">
        <v>305.70000000000005</v>
      </c>
      <c r="I29" s="7">
        <v>38</v>
      </c>
      <c r="J29" s="7">
        <v>2000</v>
      </c>
      <c r="K29" s="60">
        <f t="shared" si="1"/>
        <v>0.15285</v>
      </c>
      <c r="L29" s="11">
        <f t="shared" si="2"/>
        <v>6.466666666666667</v>
      </c>
      <c r="M29" s="11">
        <f t="shared" si="3"/>
        <v>8.044736842105264</v>
      </c>
      <c r="N29" s="9">
        <f t="shared" si="4"/>
        <v>-34.06301369863013</v>
      </c>
      <c r="O29" s="9">
        <f t="shared" si="5"/>
        <v>-28.5465753424657</v>
      </c>
      <c r="P29" s="9">
        <f t="shared" si="6"/>
        <v>1829.1885245901642</v>
      </c>
      <c r="Q29" s="48">
        <f t="shared" si="7"/>
        <v>0.9145942622950821</v>
      </c>
      <c r="R29" s="59">
        <v>0</v>
      </c>
      <c r="S29" s="59">
        <v>0</v>
      </c>
      <c r="T29" s="59"/>
      <c r="U29" s="35" t="s">
        <v>153</v>
      </c>
      <c r="V29" s="56">
        <v>56</v>
      </c>
    </row>
    <row r="30" spans="1:22" ht="19.5" customHeight="1">
      <c r="A30" s="24"/>
      <c r="B30" s="10">
        <v>23</v>
      </c>
      <c r="C30" s="8" t="s">
        <v>107</v>
      </c>
      <c r="D30" s="21" t="s">
        <v>5</v>
      </c>
      <c r="E30" s="9">
        <v>133</v>
      </c>
      <c r="F30" s="7">
        <v>27</v>
      </c>
      <c r="G30" s="10">
        <f t="shared" si="0"/>
        <v>25</v>
      </c>
      <c r="H30" s="9">
        <v>232.2</v>
      </c>
      <c r="I30" s="7">
        <v>54</v>
      </c>
      <c r="J30" s="7">
        <v>1200</v>
      </c>
      <c r="K30" s="60">
        <f t="shared" si="1"/>
        <v>0.19349999999999998</v>
      </c>
      <c r="L30" s="11">
        <f t="shared" si="2"/>
        <v>4.925925925925926</v>
      </c>
      <c r="M30" s="11">
        <f t="shared" si="3"/>
        <v>4.3</v>
      </c>
      <c r="N30" s="9">
        <f t="shared" si="4"/>
        <v>31.08219178082193</v>
      </c>
      <c r="O30" s="9">
        <f t="shared" si="5"/>
        <v>31.652054794520524</v>
      </c>
      <c r="P30" s="9">
        <f t="shared" si="6"/>
        <v>1389.3934426229507</v>
      </c>
      <c r="Q30" s="48">
        <f t="shared" si="7"/>
        <v>1.157827868852459</v>
      </c>
      <c r="R30" s="59">
        <v>0</v>
      </c>
      <c r="S30" s="59">
        <v>0</v>
      </c>
      <c r="T30" s="59"/>
      <c r="U30" s="35" t="s">
        <v>146</v>
      </c>
      <c r="V30" s="56">
        <v>64</v>
      </c>
    </row>
    <row r="31" spans="1:22" ht="19.5" customHeight="1">
      <c r="A31" s="24"/>
      <c r="B31" s="10">
        <v>24</v>
      </c>
      <c r="C31" s="8" t="s">
        <v>73</v>
      </c>
      <c r="D31" s="21" t="s">
        <v>47</v>
      </c>
      <c r="E31" s="9">
        <v>126</v>
      </c>
      <c r="F31" s="7">
        <v>23</v>
      </c>
      <c r="G31" s="10">
        <f t="shared" si="0"/>
        <v>22</v>
      </c>
      <c r="H31" s="9">
        <v>244</v>
      </c>
      <c r="I31" s="7">
        <v>45</v>
      </c>
      <c r="J31" s="7">
        <v>1800</v>
      </c>
      <c r="K31" s="60">
        <f t="shared" si="1"/>
        <v>0.13555555555555557</v>
      </c>
      <c r="L31" s="11">
        <f t="shared" si="2"/>
        <v>5.478260869565218</v>
      </c>
      <c r="M31" s="11">
        <f t="shared" si="3"/>
        <v>5.4222222222222225</v>
      </c>
      <c r="N31" s="9">
        <f t="shared" si="4"/>
        <v>-26.876712328767127</v>
      </c>
      <c r="O31" s="9">
        <f t="shared" si="5"/>
        <v>-56.82191780821921</v>
      </c>
      <c r="P31" s="9">
        <f t="shared" si="6"/>
        <v>1460</v>
      </c>
      <c r="Q31" s="48">
        <f t="shared" si="7"/>
        <v>0.8111111111111111</v>
      </c>
      <c r="R31" s="59">
        <v>0</v>
      </c>
      <c r="S31" s="59">
        <v>0</v>
      </c>
      <c r="T31" s="59"/>
      <c r="U31" s="35" t="s">
        <v>101</v>
      </c>
      <c r="V31" s="56">
        <v>55</v>
      </c>
    </row>
    <row r="32" spans="1:22" ht="19.5" customHeight="1">
      <c r="A32" s="24"/>
      <c r="B32" s="10">
        <v>25</v>
      </c>
      <c r="C32" s="8" t="s">
        <v>76</v>
      </c>
      <c r="D32" s="21" t="s">
        <v>5</v>
      </c>
      <c r="E32" s="9">
        <v>120</v>
      </c>
      <c r="F32" s="7">
        <v>10</v>
      </c>
      <c r="G32" s="10">
        <f t="shared" si="0"/>
        <v>26</v>
      </c>
      <c r="H32" s="9">
        <v>224</v>
      </c>
      <c r="I32" s="7">
        <v>19</v>
      </c>
      <c r="J32" s="7">
        <v>1200</v>
      </c>
      <c r="K32" s="60">
        <f t="shared" si="1"/>
        <v>0.18666666666666668</v>
      </c>
      <c r="L32" s="11">
        <f t="shared" si="2"/>
        <v>12</v>
      </c>
      <c r="M32" s="11">
        <f t="shared" si="3"/>
        <v>11.789473684210526</v>
      </c>
      <c r="N32" s="9">
        <f t="shared" si="4"/>
        <v>18.08219178082193</v>
      </c>
      <c r="O32" s="9">
        <f t="shared" si="5"/>
        <v>23.452054794520535</v>
      </c>
      <c r="P32" s="9">
        <f t="shared" si="6"/>
        <v>1340.327868852459</v>
      </c>
      <c r="Q32" s="48">
        <f t="shared" si="7"/>
        <v>1.1169398907103825</v>
      </c>
      <c r="R32" s="59">
        <v>14</v>
      </c>
      <c r="S32" s="59">
        <v>26</v>
      </c>
      <c r="T32" s="59">
        <v>150</v>
      </c>
      <c r="U32" s="35" t="s">
        <v>143</v>
      </c>
      <c r="V32" s="56">
        <v>62</v>
      </c>
    </row>
    <row r="33" spans="1:22" ht="19.5" customHeight="1">
      <c r="A33" s="24"/>
      <c r="B33" s="10">
        <v>26</v>
      </c>
      <c r="C33" s="8" t="s">
        <v>110</v>
      </c>
      <c r="D33" s="21" t="s">
        <v>95</v>
      </c>
      <c r="E33" s="9">
        <v>108</v>
      </c>
      <c r="F33" s="7">
        <v>13</v>
      </c>
      <c r="G33" s="10">
        <f t="shared" si="0"/>
        <v>30</v>
      </c>
      <c r="H33" s="9">
        <v>185.1</v>
      </c>
      <c r="I33" s="7">
        <v>26</v>
      </c>
      <c r="J33" s="7">
        <v>900</v>
      </c>
      <c r="K33" s="60">
        <f t="shared" si="1"/>
        <v>0.20566666666666666</v>
      </c>
      <c r="L33" s="11">
        <f t="shared" si="2"/>
        <v>8.307692307692308</v>
      </c>
      <c r="M33" s="11">
        <f t="shared" si="3"/>
        <v>7.119230769230769</v>
      </c>
      <c r="N33" s="9">
        <f t="shared" si="4"/>
        <v>31.561643835616437</v>
      </c>
      <c r="O33" s="9">
        <f t="shared" si="5"/>
        <v>34.68904109589039</v>
      </c>
      <c r="P33" s="9">
        <f t="shared" si="6"/>
        <v>1107.5655737704917</v>
      </c>
      <c r="Q33" s="48">
        <f t="shared" si="7"/>
        <v>1.2306284153005465</v>
      </c>
      <c r="R33" s="59">
        <v>15</v>
      </c>
      <c r="S33" s="59">
        <v>28</v>
      </c>
      <c r="T33" s="59">
        <v>180</v>
      </c>
      <c r="U33" s="35" t="s">
        <v>135</v>
      </c>
      <c r="V33" s="56">
        <v>63</v>
      </c>
    </row>
    <row r="34" spans="1:22" ht="19.5" customHeight="1">
      <c r="A34" s="24"/>
      <c r="B34" s="10">
        <v>27</v>
      </c>
      <c r="C34" s="8" t="s">
        <v>72</v>
      </c>
      <c r="D34" s="21" t="s">
        <v>192</v>
      </c>
      <c r="E34" s="9">
        <v>101.7</v>
      </c>
      <c r="F34" s="7">
        <v>13</v>
      </c>
      <c r="G34" s="10">
        <f t="shared" si="0"/>
        <v>27</v>
      </c>
      <c r="H34" s="9">
        <v>197.7</v>
      </c>
      <c r="I34" s="7">
        <v>25</v>
      </c>
      <c r="J34" s="7">
        <v>1000</v>
      </c>
      <c r="K34" s="60">
        <f t="shared" si="1"/>
        <v>0.1977</v>
      </c>
      <c r="L34" s="11">
        <f t="shared" si="2"/>
        <v>7.823076923076924</v>
      </c>
      <c r="M34" s="11">
        <f t="shared" si="3"/>
        <v>7.9079999999999995</v>
      </c>
      <c r="N34" s="9">
        <f t="shared" si="4"/>
        <v>16.768493150684932</v>
      </c>
      <c r="O34" s="9">
        <f t="shared" si="5"/>
        <v>30.576712328767115</v>
      </c>
      <c r="P34" s="9">
        <f t="shared" si="6"/>
        <v>1182.9590163934424</v>
      </c>
      <c r="Q34" s="48">
        <f t="shared" si="7"/>
        <v>1.1829590163934425</v>
      </c>
      <c r="R34" s="59">
        <v>0</v>
      </c>
      <c r="S34" s="59">
        <v>0</v>
      </c>
      <c r="T34" s="59"/>
      <c r="U34" s="35" t="s">
        <v>157</v>
      </c>
      <c r="V34" s="56">
        <v>55</v>
      </c>
    </row>
    <row r="35" spans="1:22" ht="19.5" customHeight="1">
      <c r="A35" s="24"/>
      <c r="B35" s="10">
        <v>28</v>
      </c>
      <c r="C35" s="8" t="s">
        <v>189</v>
      </c>
      <c r="D35" s="21" t="s">
        <v>190</v>
      </c>
      <c r="E35" s="9">
        <v>93.3</v>
      </c>
      <c r="F35" s="7">
        <v>7</v>
      </c>
      <c r="G35" s="10">
        <f t="shared" si="0"/>
        <v>24</v>
      </c>
      <c r="H35" s="9">
        <v>234.7</v>
      </c>
      <c r="I35" s="7">
        <v>11</v>
      </c>
      <c r="J35" s="7">
        <v>2000</v>
      </c>
      <c r="K35" s="60">
        <f t="shared" si="1"/>
        <v>0.11735</v>
      </c>
      <c r="L35" s="11">
        <f t="shared" si="2"/>
        <v>13.328571428571427</v>
      </c>
      <c r="M35" s="11">
        <f t="shared" si="3"/>
        <v>21.336363636363636</v>
      </c>
      <c r="N35" s="9">
        <f t="shared" si="4"/>
        <v>-76.56301369863014</v>
      </c>
      <c r="O35" s="9">
        <f t="shared" si="5"/>
        <v>-99.54657534246576</v>
      </c>
      <c r="P35" s="9">
        <f t="shared" si="6"/>
        <v>1404.3524590163934</v>
      </c>
      <c r="Q35" s="48">
        <f t="shared" si="7"/>
        <v>0.7021762295081967</v>
      </c>
      <c r="R35" s="59">
        <v>15</v>
      </c>
      <c r="S35" s="59">
        <v>45</v>
      </c>
      <c r="T35" s="59">
        <v>200</v>
      </c>
      <c r="U35" s="35" t="s">
        <v>195</v>
      </c>
      <c r="V35" s="56">
        <v>55</v>
      </c>
    </row>
    <row r="36" spans="1:22" ht="19.5" customHeight="1">
      <c r="A36" s="24"/>
      <c r="B36" s="10">
        <v>29</v>
      </c>
      <c r="C36" s="8" t="s">
        <v>28</v>
      </c>
      <c r="D36" s="21" t="s">
        <v>5</v>
      </c>
      <c r="E36" s="9">
        <v>91.8</v>
      </c>
      <c r="F36" s="7">
        <v>22</v>
      </c>
      <c r="G36" s="10">
        <f t="shared" si="0"/>
        <v>39</v>
      </c>
      <c r="H36" s="9">
        <v>132.2</v>
      </c>
      <c r="I36" s="7">
        <v>35</v>
      </c>
      <c r="J36" s="7">
        <v>500</v>
      </c>
      <c r="K36" s="60">
        <f t="shared" si="1"/>
        <v>0.26439999999999997</v>
      </c>
      <c r="L36" s="11">
        <f t="shared" si="2"/>
        <v>4.172727272727273</v>
      </c>
      <c r="M36" s="11">
        <f t="shared" si="3"/>
        <v>3.7771428571428567</v>
      </c>
      <c r="N36" s="9">
        <f t="shared" si="4"/>
        <v>49.33424657534246</v>
      </c>
      <c r="O36" s="9">
        <f t="shared" si="5"/>
        <v>48.63835616438355</v>
      </c>
      <c r="P36" s="9">
        <f t="shared" si="6"/>
        <v>791.0327868852459</v>
      </c>
      <c r="Q36" s="48">
        <f t="shared" si="7"/>
        <v>1.5820655737704916</v>
      </c>
      <c r="R36" s="59">
        <v>33</v>
      </c>
      <c r="S36" s="59">
        <v>46</v>
      </c>
      <c r="T36" s="59">
        <v>200</v>
      </c>
      <c r="U36" s="35" t="s">
        <v>145</v>
      </c>
      <c r="V36" s="56">
        <v>71</v>
      </c>
    </row>
    <row r="37" spans="1:22" ht="19.5" customHeight="1">
      <c r="A37" s="24"/>
      <c r="B37" s="10">
        <v>30</v>
      </c>
      <c r="C37" s="8" t="s">
        <v>27</v>
      </c>
      <c r="D37" s="21" t="s">
        <v>177</v>
      </c>
      <c r="E37" s="9">
        <v>87.7</v>
      </c>
      <c r="F37" s="7">
        <v>16</v>
      </c>
      <c r="G37" s="10">
        <f t="shared" si="0"/>
        <v>23</v>
      </c>
      <c r="H37" s="9">
        <v>242.5</v>
      </c>
      <c r="I37" s="7">
        <v>31</v>
      </c>
      <c r="J37" s="7">
        <v>1000</v>
      </c>
      <c r="K37" s="60">
        <f t="shared" si="1"/>
        <v>0.2425</v>
      </c>
      <c r="L37" s="11">
        <f t="shared" si="2"/>
        <v>5.48125</v>
      </c>
      <c r="M37" s="11">
        <f t="shared" si="3"/>
        <v>7.82258064516129</v>
      </c>
      <c r="N37" s="9">
        <f t="shared" si="4"/>
        <v>2.7684931506849324</v>
      </c>
      <c r="O37" s="9">
        <f t="shared" si="5"/>
        <v>75.37671232876713</v>
      </c>
      <c r="P37" s="9">
        <f t="shared" si="6"/>
        <v>1451.0245901639344</v>
      </c>
      <c r="Q37" s="48">
        <f t="shared" si="7"/>
        <v>1.4510245901639343</v>
      </c>
      <c r="R37" s="59">
        <v>11</v>
      </c>
      <c r="S37" s="59">
        <v>28</v>
      </c>
      <c r="T37" s="59">
        <v>100</v>
      </c>
      <c r="U37" s="35" t="s">
        <v>140</v>
      </c>
      <c r="V37" s="56">
        <v>63</v>
      </c>
    </row>
    <row r="38" spans="1:22" ht="19.5" customHeight="1">
      <c r="A38" s="24"/>
      <c r="B38" s="10">
        <v>31</v>
      </c>
      <c r="C38" s="8" t="s">
        <v>119</v>
      </c>
      <c r="D38" s="21" t="s">
        <v>168</v>
      </c>
      <c r="E38" s="9">
        <v>83</v>
      </c>
      <c r="F38" s="7">
        <v>12</v>
      </c>
      <c r="G38" s="10">
        <f t="shared" si="0"/>
        <v>31</v>
      </c>
      <c r="H38" s="9">
        <v>175</v>
      </c>
      <c r="I38" s="7">
        <v>22</v>
      </c>
      <c r="J38" s="7">
        <v>1500</v>
      </c>
      <c r="K38" s="60">
        <f t="shared" si="1"/>
        <v>0.11666666666666667</v>
      </c>
      <c r="L38" s="11">
        <f t="shared" si="2"/>
        <v>6.916666666666667</v>
      </c>
      <c r="M38" s="11">
        <f t="shared" si="3"/>
        <v>7.954545454545454</v>
      </c>
      <c r="N38" s="9">
        <f t="shared" si="4"/>
        <v>-44.39726027397262</v>
      </c>
      <c r="O38" s="9">
        <f t="shared" si="5"/>
        <v>-75.68493150684932</v>
      </c>
      <c r="P38" s="9">
        <f t="shared" si="6"/>
        <v>1047.1311475409836</v>
      </c>
      <c r="Q38" s="48">
        <f t="shared" si="7"/>
        <v>0.6980874316939891</v>
      </c>
      <c r="R38" s="59">
        <v>0</v>
      </c>
      <c r="S38" s="59">
        <v>0</v>
      </c>
      <c r="T38" s="59"/>
      <c r="U38" s="35" t="s">
        <v>132</v>
      </c>
      <c r="V38" s="56">
        <v>65</v>
      </c>
    </row>
    <row r="39" spans="1:22" ht="19.5" customHeight="1">
      <c r="A39" s="24"/>
      <c r="B39" s="10">
        <v>32</v>
      </c>
      <c r="C39" s="8" t="s">
        <v>12</v>
      </c>
      <c r="D39" s="21" t="s">
        <v>5</v>
      </c>
      <c r="E39" s="9">
        <v>82.5</v>
      </c>
      <c r="F39" s="7">
        <v>12</v>
      </c>
      <c r="G39" s="10">
        <f t="shared" si="0"/>
        <v>34</v>
      </c>
      <c r="H39" s="9">
        <v>153.5</v>
      </c>
      <c r="I39" s="7">
        <v>22</v>
      </c>
      <c r="J39" s="7">
        <v>1200</v>
      </c>
      <c r="K39" s="60">
        <f t="shared" si="1"/>
        <v>0.12791666666666668</v>
      </c>
      <c r="L39" s="11">
        <f t="shared" si="2"/>
        <v>6.875</v>
      </c>
      <c r="M39" s="11">
        <f t="shared" si="3"/>
        <v>6.9772727272727275</v>
      </c>
      <c r="N39" s="9">
        <f t="shared" si="4"/>
        <v>-19.41780821917807</v>
      </c>
      <c r="O39" s="9">
        <f t="shared" si="5"/>
        <v>-47.047945205479465</v>
      </c>
      <c r="P39" s="9">
        <f t="shared" si="6"/>
        <v>918.483606557377</v>
      </c>
      <c r="Q39" s="48">
        <f t="shared" si="7"/>
        <v>0.7654030054644808</v>
      </c>
      <c r="R39" s="59">
        <v>15</v>
      </c>
      <c r="S39" s="59">
        <v>27</v>
      </c>
      <c r="T39" s="59"/>
      <c r="U39" s="35" t="s">
        <v>139</v>
      </c>
      <c r="V39" s="56">
        <v>67</v>
      </c>
    </row>
    <row r="40" spans="1:22" ht="19.5" customHeight="1">
      <c r="A40" s="24"/>
      <c r="B40" s="10">
        <v>33</v>
      </c>
      <c r="C40" s="8" t="s">
        <v>18</v>
      </c>
      <c r="D40" s="21" t="s">
        <v>5</v>
      </c>
      <c r="E40" s="9">
        <v>82.3</v>
      </c>
      <c r="F40" s="7">
        <v>6</v>
      </c>
      <c r="G40" s="10">
        <f aca="true" t="shared" si="8" ref="G40:G68">RANK(H40,H$8:H$116)</f>
        <v>36</v>
      </c>
      <c r="H40" s="9">
        <v>148.6</v>
      </c>
      <c r="I40" s="7">
        <v>12</v>
      </c>
      <c r="J40" s="7">
        <v>900</v>
      </c>
      <c r="K40" s="60">
        <f aca="true" t="shared" si="9" ref="K40:K68">H40/J40</f>
        <v>0.1651111111111111</v>
      </c>
      <c r="L40" s="11">
        <f aca="true" t="shared" si="10" ref="L40:L68">IF((E40=0),0,E40/F40)</f>
        <v>13.716666666666667</v>
      </c>
      <c r="M40" s="11">
        <f aca="true" t="shared" si="11" ref="M40:M68">IF((H40=0),0,H40/I40)</f>
        <v>12.383333333333333</v>
      </c>
      <c r="N40" s="9">
        <f aca="true" t="shared" si="12" ref="N40:N68">E40-J40/365*$B$5</f>
        <v>5.861643835616434</v>
      </c>
      <c r="O40" s="9">
        <f aca="true" t="shared" si="13" ref="O40:O68">H40-J40*$D$4</f>
        <v>-1.8109589041096115</v>
      </c>
      <c r="P40" s="9">
        <f aca="true" t="shared" si="14" ref="P40:P68">H40/$D$4</f>
        <v>889.1639344262294</v>
      </c>
      <c r="Q40" s="48">
        <f aca="true" t="shared" si="15" ref="Q40:Q68">P40/J40</f>
        <v>0.9879599271402548</v>
      </c>
      <c r="R40" s="59">
        <v>0</v>
      </c>
      <c r="S40" s="59">
        <v>0</v>
      </c>
      <c r="T40" s="59"/>
      <c r="U40" s="35" t="s">
        <v>149</v>
      </c>
      <c r="V40" s="56">
        <v>63</v>
      </c>
    </row>
    <row r="41" spans="1:22" ht="19.5" customHeight="1">
      <c r="A41" s="24"/>
      <c r="B41" s="10">
        <v>34</v>
      </c>
      <c r="C41" s="8" t="s">
        <v>23</v>
      </c>
      <c r="D41" s="21" t="s">
        <v>5</v>
      </c>
      <c r="E41" s="9">
        <v>81.3</v>
      </c>
      <c r="F41" s="7">
        <v>20</v>
      </c>
      <c r="G41" s="10">
        <f t="shared" si="8"/>
        <v>35</v>
      </c>
      <c r="H41" s="9">
        <v>148.89999999999998</v>
      </c>
      <c r="I41" s="7">
        <v>38</v>
      </c>
      <c r="J41" s="7">
        <v>1000</v>
      </c>
      <c r="K41" s="60">
        <f t="shared" si="9"/>
        <v>0.14889999999999998</v>
      </c>
      <c r="L41" s="11">
        <f t="shared" si="10"/>
        <v>4.0649999999999995</v>
      </c>
      <c r="M41" s="11">
        <f t="shared" si="11"/>
        <v>3.918421052631578</v>
      </c>
      <c r="N41" s="9">
        <f t="shared" si="12"/>
        <v>-3.6315068493150733</v>
      </c>
      <c r="O41" s="9">
        <f t="shared" si="13"/>
        <v>-18.223287671232896</v>
      </c>
      <c r="P41" s="9">
        <f t="shared" si="14"/>
        <v>890.9590163934424</v>
      </c>
      <c r="Q41" s="48">
        <f t="shared" si="15"/>
        <v>0.8909590163934424</v>
      </c>
      <c r="R41" s="59">
        <v>0</v>
      </c>
      <c r="S41" s="59">
        <v>0</v>
      </c>
      <c r="T41" s="59"/>
      <c r="U41" s="35" t="s">
        <v>160</v>
      </c>
      <c r="V41" s="56">
        <v>66</v>
      </c>
    </row>
    <row r="42" spans="1:22" ht="19.5" customHeight="1">
      <c r="A42" s="24"/>
      <c r="B42" s="10">
        <v>35</v>
      </c>
      <c r="C42" s="8" t="s">
        <v>25</v>
      </c>
      <c r="D42" s="21" t="s">
        <v>177</v>
      </c>
      <c r="E42" s="9">
        <v>79.4</v>
      </c>
      <c r="F42" s="7">
        <v>21</v>
      </c>
      <c r="G42" s="10">
        <f t="shared" si="8"/>
        <v>37</v>
      </c>
      <c r="H42" s="9">
        <v>147.8</v>
      </c>
      <c r="I42" s="7">
        <v>38</v>
      </c>
      <c r="J42" s="7">
        <v>1800</v>
      </c>
      <c r="K42" s="60">
        <f t="shared" si="9"/>
        <v>0.08211111111111112</v>
      </c>
      <c r="L42" s="11">
        <f t="shared" si="10"/>
        <v>3.7809523809523813</v>
      </c>
      <c r="M42" s="11">
        <f t="shared" si="11"/>
        <v>3.8894736842105266</v>
      </c>
      <c r="N42" s="9">
        <f t="shared" si="12"/>
        <v>-73.47671232876712</v>
      </c>
      <c r="O42" s="9">
        <f t="shared" si="13"/>
        <v>-153.0219178082192</v>
      </c>
      <c r="P42" s="9">
        <f t="shared" si="14"/>
        <v>884.3770491803278</v>
      </c>
      <c r="Q42" s="48">
        <f t="shared" si="15"/>
        <v>0.49132058287795993</v>
      </c>
      <c r="R42" s="59">
        <v>8</v>
      </c>
      <c r="S42" s="59">
        <v>16</v>
      </c>
      <c r="T42" s="59"/>
      <c r="U42" s="35" t="s">
        <v>150</v>
      </c>
      <c r="V42" s="56">
        <v>63</v>
      </c>
    </row>
    <row r="43" spans="1:22" ht="19.5" customHeight="1">
      <c r="A43" s="24"/>
      <c r="B43" s="10">
        <v>36</v>
      </c>
      <c r="C43" s="8" t="s">
        <v>14</v>
      </c>
      <c r="D43" s="21" t="s">
        <v>5</v>
      </c>
      <c r="E43" s="9">
        <v>72</v>
      </c>
      <c r="F43" s="7">
        <v>31</v>
      </c>
      <c r="G43" s="10">
        <f t="shared" si="8"/>
        <v>32</v>
      </c>
      <c r="H43" s="9">
        <v>172</v>
      </c>
      <c r="I43" s="7">
        <v>61</v>
      </c>
      <c r="J43" s="7">
        <v>720</v>
      </c>
      <c r="K43" s="60">
        <f t="shared" si="9"/>
        <v>0.2388888888888889</v>
      </c>
      <c r="L43" s="11">
        <f t="shared" si="10"/>
        <v>2.3225806451612905</v>
      </c>
      <c r="M43" s="11">
        <f t="shared" si="11"/>
        <v>2.819672131147541</v>
      </c>
      <c r="N43" s="9">
        <f t="shared" si="12"/>
        <v>10.849315068493155</v>
      </c>
      <c r="O43" s="9">
        <f t="shared" si="13"/>
        <v>51.671232876712324</v>
      </c>
      <c r="P43" s="9">
        <f t="shared" si="14"/>
        <v>1029.1803278688524</v>
      </c>
      <c r="Q43" s="48">
        <f t="shared" si="15"/>
        <v>1.4294171220400727</v>
      </c>
      <c r="R43" s="98">
        <v>12</v>
      </c>
      <c r="S43" s="59">
        <v>28</v>
      </c>
      <c r="T43" s="59">
        <v>120</v>
      </c>
      <c r="U43" s="35" t="s">
        <v>137</v>
      </c>
      <c r="V43" s="56">
        <v>66</v>
      </c>
    </row>
    <row r="44" spans="1:22" ht="19.5" customHeight="1">
      <c r="A44" s="24"/>
      <c r="B44" s="10">
        <v>37</v>
      </c>
      <c r="C44" s="8" t="s">
        <v>94</v>
      </c>
      <c r="D44" s="21" t="s">
        <v>92</v>
      </c>
      <c r="E44" s="9">
        <v>66.5</v>
      </c>
      <c r="F44" s="7">
        <v>10</v>
      </c>
      <c r="G44" s="10">
        <f t="shared" si="8"/>
        <v>29</v>
      </c>
      <c r="H44" s="9">
        <v>196.8</v>
      </c>
      <c r="I44" s="7">
        <v>27</v>
      </c>
      <c r="J44" s="7">
        <v>1200</v>
      </c>
      <c r="K44" s="60">
        <f t="shared" si="9"/>
        <v>0.164</v>
      </c>
      <c r="L44" s="11">
        <f t="shared" si="10"/>
        <v>6.65</v>
      </c>
      <c r="M44" s="11">
        <f t="shared" si="11"/>
        <v>7.28888888888889</v>
      </c>
      <c r="N44" s="9">
        <f t="shared" si="12"/>
        <v>-35.41780821917807</v>
      </c>
      <c r="O44" s="9">
        <f t="shared" si="13"/>
        <v>-3.7479452054794535</v>
      </c>
      <c r="P44" s="9">
        <f t="shared" si="14"/>
        <v>1177.5737704918033</v>
      </c>
      <c r="Q44" s="48">
        <f t="shared" si="15"/>
        <v>0.9813114754098361</v>
      </c>
      <c r="R44" s="59">
        <v>0</v>
      </c>
      <c r="S44" s="59">
        <v>0</v>
      </c>
      <c r="T44" s="59"/>
      <c r="U44" s="35" t="s">
        <v>148</v>
      </c>
      <c r="V44" s="56">
        <v>62</v>
      </c>
    </row>
    <row r="45" spans="1:22" ht="19.5" customHeight="1">
      <c r="A45" s="24"/>
      <c r="B45" s="10">
        <v>38</v>
      </c>
      <c r="C45" s="8" t="s">
        <v>22</v>
      </c>
      <c r="D45" s="21" t="s">
        <v>5</v>
      </c>
      <c r="E45" s="9">
        <v>65</v>
      </c>
      <c r="F45" s="7">
        <v>9</v>
      </c>
      <c r="G45" s="10">
        <f t="shared" si="8"/>
        <v>40</v>
      </c>
      <c r="H45" s="9">
        <v>122.5</v>
      </c>
      <c r="I45" s="7">
        <v>17</v>
      </c>
      <c r="J45" s="7">
        <v>700</v>
      </c>
      <c r="K45" s="60">
        <f t="shared" si="9"/>
        <v>0.175</v>
      </c>
      <c r="L45" s="11">
        <f t="shared" si="10"/>
        <v>7.222222222222222</v>
      </c>
      <c r="M45" s="11">
        <f t="shared" si="11"/>
        <v>7.205882352941177</v>
      </c>
      <c r="N45" s="9">
        <f t="shared" si="12"/>
        <v>5.547945205479458</v>
      </c>
      <c r="O45" s="9">
        <f t="shared" si="13"/>
        <v>5.513698630136986</v>
      </c>
      <c r="P45" s="9">
        <f t="shared" si="14"/>
        <v>732.9918032786885</v>
      </c>
      <c r="Q45" s="48">
        <f t="shared" si="15"/>
        <v>1.0471311475409837</v>
      </c>
      <c r="R45" s="59">
        <v>0</v>
      </c>
      <c r="S45" s="59">
        <v>0</v>
      </c>
      <c r="T45" s="59"/>
      <c r="U45" s="35" t="s">
        <v>158</v>
      </c>
      <c r="V45" s="56">
        <v>64</v>
      </c>
    </row>
    <row r="46" spans="1:22" ht="19.5" customHeight="1">
      <c r="A46" s="24"/>
      <c r="B46" s="10">
        <v>39</v>
      </c>
      <c r="C46" s="8" t="s">
        <v>89</v>
      </c>
      <c r="D46" s="21" t="s">
        <v>5</v>
      </c>
      <c r="E46" s="9">
        <v>64.4</v>
      </c>
      <c r="F46" s="7">
        <v>7</v>
      </c>
      <c r="G46" s="10">
        <f t="shared" si="8"/>
        <v>38</v>
      </c>
      <c r="H46" s="9">
        <v>134.3</v>
      </c>
      <c r="I46" s="7">
        <v>14</v>
      </c>
      <c r="J46" s="7">
        <v>1000</v>
      </c>
      <c r="K46" s="60">
        <f t="shared" si="9"/>
        <v>0.1343</v>
      </c>
      <c r="L46" s="11">
        <f t="shared" si="10"/>
        <v>9.200000000000001</v>
      </c>
      <c r="M46" s="11">
        <f t="shared" si="11"/>
        <v>9.592857142857143</v>
      </c>
      <c r="N46" s="9">
        <f t="shared" si="12"/>
        <v>-20.531506849315065</v>
      </c>
      <c r="O46" s="9">
        <f t="shared" si="13"/>
        <v>-32.82328767123286</v>
      </c>
      <c r="P46" s="9">
        <f t="shared" si="14"/>
        <v>803.5983606557378</v>
      </c>
      <c r="Q46" s="48">
        <f t="shared" si="15"/>
        <v>0.8035983606557378</v>
      </c>
      <c r="R46" s="59">
        <v>0</v>
      </c>
      <c r="S46" s="59">
        <v>0</v>
      </c>
      <c r="T46" s="59"/>
      <c r="U46" s="35" t="s">
        <v>141</v>
      </c>
      <c r="V46" s="56">
        <v>44</v>
      </c>
    </row>
    <row r="47" spans="1:22" ht="19.5" customHeight="1">
      <c r="A47" s="24"/>
      <c r="B47" s="10">
        <v>40</v>
      </c>
      <c r="C47" s="8" t="s">
        <v>118</v>
      </c>
      <c r="D47" s="21" t="s">
        <v>174</v>
      </c>
      <c r="E47" s="9">
        <v>62.6</v>
      </c>
      <c r="F47" s="7">
        <v>9</v>
      </c>
      <c r="G47" s="10">
        <f t="shared" si="8"/>
        <v>47</v>
      </c>
      <c r="H47" s="9">
        <v>91.6</v>
      </c>
      <c r="I47" s="7">
        <v>14</v>
      </c>
      <c r="J47" s="7">
        <v>1200</v>
      </c>
      <c r="K47" s="60">
        <f t="shared" si="9"/>
        <v>0.07633333333333332</v>
      </c>
      <c r="L47" s="11">
        <f t="shared" si="10"/>
        <v>6.955555555555556</v>
      </c>
      <c r="M47" s="11">
        <f t="shared" si="11"/>
        <v>6.542857142857143</v>
      </c>
      <c r="N47" s="9">
        <f t="shared" si="12"/>
        <v>-39.31780821917807</v>
      </c>
      <c r="O47" s="9">
        <f t="shared" si="13"/>
        <v>-108.94794520547947</v>
      </c>
      <c r="P47" s="9">
        <f t="shared" si="14"/>
        <v>548.0983606557377</v>
      </c>
      <c r="Q47" s="48">
        <f t="shared" si="15"/>
        <v>0.4567486338797814</v>
      </c>
      <c r="R47" s="59">
        <v>10</v>
      </c>
      <c r="S47" s="59">
        <v>15</v>
      </c>
      <c r="T47" s="59"/>
      <c r="U47" s="35" t="s">
        <v>134</v>
      </c>
      <c r="V47" s="56">
        <v>71</v>
      </c>
    </row>
    <row r="48" spans="1:22" ht="19.5" customHeight="1">
      <c r="A48" s="24"/>
      <c r="B48" s="10">
        <v>41</v>
      </c>
      <c r="C48" s="8" t="s">
        <v>178</v>
      </c>
      <c r="D48" s="21" t="s">
        <v>193</v>
      </c>
      <c r="E48" s="9">
        <v>60.3</v>
      </c>
      <c r="F48" s="7">
        <v>7</v>
      </c>
      <c r="G48" s="10">
        <f t="shared" si="8"/>
        <v>46</v>
      </c>
      <c r="H48" s="9">
        <v>99.69999999999999</v>
      </c>
      <c r="I48" s="7">
        <v>12</v>
      </c>
      <c r="J48" s="7">
        <v>700</v>
      </c>
      <c r="K48" s="60">
        <f t="shared" si="9"/>
        <v>0.1424285714285714</v>
      </c>
      <c r="L48" s="11">
        <f t="shared" si="10"/>
        <v>8.614285714285714</v>
      </c>
      <c r="M48" s="11">
        <f t="shared" si="11"/>
        <v>8.308333333333332</v>
      </c>
      <c r="N48" s="9">
        <f t="shared" si="12"/>
        <v>0.847945205479455</v>
      </c>
      <c r="O48" s="9">
        <f t="shared" si="13"/>
        <v>-17.286301369863025</v>
      </c>
      <c r="P48" s="9">
        <f t="shared" si="14"/>
        <v>596.5655737704917</v>
      </c>
      <c r="Q48" s="48">
        <f t="shared" si="15"/>
        <v>0.8522365339578453</v>
      </c>
      <c r="R48" s="59">
        <v>0</v>
      </c>
      <c r="S48" s="59">
        <v>0</v>
      </c>
      <c r="T48" s="59"/>
      <c r="U48" s="35" t="s">
        <v>183</v>
      </c>
      <c r="V48" s="56">
        <v>67</v>
      </c>
    </row>
    <row r="49" spans="1:22" ht="19.5" customHeight="1">
      <c r="A49" s="24"/>
      <c r="B49" s="10">
        <v>42</v>
      </c>
      <c r="C49" s="8" t="s">
        <v>115</v>
      </c>
      <c r="D49" s="21" t="s">
        <v>5</v>
      </c>
      <c r="E49" s="9">
        <v>55.5</v>
      </c>
      <c r="F49" s="7">
        <v>12</v>
      </c>
      <c r="G49" s="10">
        <f t="shared" si="8"/>
        <v>43</v>
      </c>
      <c r="H49" s="9">
        <v>108.5</v>
      </c>
      <c r="I49" s="7">
        <v>23</v>
      </c>
      <c r="J49" s="7">
        <v>650</v>
      </c>
      <c r="K49" s="60">
        <f t="shared" si="9"/>
        <v>0.16692307692307692</v>
      </c>
      <c r="L49" s="11">
        <f t="shared" si="10"/>
        <v>4.625</v>
      </c>
      <c r="M49" s="11">
        <f t="shared" si="11"/>
        <v>4.717391304347826</v>
      </c>
      <c r="N49" s="9">
        <f t="shared" si="12"/>
        <v>0.2945205479452042</v>
      </c>
      <c r="O49" s="9">
        <f t="shared" si="13"/>
        <v>-0.13013698630138038</v>
      </c>
      <c r="P49" s="9">
        <f t="shared" si="14"/>
        <v>649.2213114754098</v>
      </c>
      <c r="Q49" s="48">
        <f t="shared" si="15"/>
        <v>0.9988020176544766</v>
      </c>
      <c r="R49" s="59">
        <v>0</v>
      </c>
      <c r="S49" s="59">
        <v>0</v>
      </c>
      <c r="T49" s="59"/>
      <c r="U49" s="35" t="s">
        <v>163</v>
      </c>
      <c r="V49" s="56">
        <v>71</v>
      </c>
    </row>
    <row r="50" spans="1:22" ht="19.5" customHeight="1">
      <c r="A50" s="24"/>
      <c r="B50" s="10">
        <v>43</v>
      </c>
      <c r="C50" s="8" t="s">
        <v>172</v>
      </c>
      <c r="D50" s="21" t="s">
        <v>173</v>
      </c>
      <c r="E50" s="9">
        <v>53.8</v>
      </c>
      <c r="F50" s="7">
        <v>10</v>
      </c>
      <c r="G50" s="10">
        <f t="shared" si="8"/>
        <v>33</v>
      </c>
      <c r="H50" s="9">
        <v>154.7</v>
      </c>
      <c r="I50" s="7">
        <v>26</v>
      </c>
      <c r="J50" s="7">
        <v>1500</v>
      </c>
      <c r="K50" s="60">
        <f t="shared" si="9"/>
        <v>0.10313333333333333</v>
      </c>
      <c r="L50" s="11">
        <f t="shared" si="10"/>
        <v>5.38</v>
      </c>
      <c r="M50" s="11">
        <f t="shared" si="11"/>
        <v>5.949999999999999</v>
      </c>
      <c r="N50" s="9">
        <f t="shared" si="12"/>
        <v>-73.59726027397262</v>
      </c>
      <c r="O50" s="9">
        <f t="shared" si="13"/>
        <v>-95.98493150684934</v>
      </c>
      <c r="P50" s="9">
        <f t="shared" si="14"/>
        <v>925.6639344262294</v>
      </c>
      <c r="Q50" s="48">
        <f t="shared" si="15"/>
        <v>0.6171092896174862</v>
      </c>
      <c r="R50" s="59">
        <v>5</v>
      </c>
      <c r="S50" s="59">
        <v>15</v>
      </c>
      <c r="T50" s="59">
        <v>150</v>
      </c>
      <c r="U50" s="35" t="s">
        <v>182</v>
      </c>
      <c r="V50" s="56">
        <v>59</v>
      </c>
    </row>
    <row r="51" spans="1:22" ht="19.5" customHeight="1">
      <c r="A51" s="24" t="s">
        <v>29</v>
      </c>
      <c r="B51" s="10">
        <v>44</v>
      </c>
      <c r="C51" s="8" t="s">
        <v>112</v>
      </c>
      <c r="D51" s="21" t="s">
        <v>97</v>
      </c>
      <c r="E51" s="9">
        <v>50.1</v>
      </c>
      <c r="F51" s="7">
        <v>10</v>
      </c>
      <c r="G51" s="10">
        <f t="shared" si="8"/>
        <v>41</v>
      </c>
      <c r="H51" s="9">
        <v>110.7</v>
      </c>
      <c r="I51" s="7">
        <v>26</v>
      </c>
      <c r="J51" s="7">
        <v>500</v>
      </c>
      <c r="K51" s="60">
        <f t="shared" si="9"/>
        <v>0.2214</v>
      </c>
      <c r="L51" s="11">
        <f t="shared" si="10"/>
        <v>5.01</v>
      </c>
      <c r="M51" s="11">
        <f t="shared" si="11"/>
        <v>4.257692307692308</v>
      </c>
      <c r="N51" s="9">
        <f t="shared" si="12"/>
        <v>7.634246575342466</v>
      </c>
      <c r="O51" s="9">
        <f t="shared" si="13"/>
        <v>27.138356164383566</v>
      </c>
      <c r="P51" s="9">
        <f t="shared" si="14"/>
        <v>662.3852459016393</v>
      </c>
      <c r="Q51" s="48">
        <f t="shared" si="15"/>
        <v>1.3247704918032788</v>
      </c>
      <c r="R51" s="59">
        <v>0</v>
      </c>
      <c r="S51" s="59">
        <v>0</v>
      </c>
      <c r="T51" s="59"/>
      <c r="U51" s="35" t="s">
        <v>114</v>
      </c>
      <c r="V51" s="56">
        <v>71</v>
      </c>
    </row>
    <row r="52" spans="1:22" ht="19.5" customHeight="1">
      <c r="A52" s="24"/>
      <c r="B52" s="10">
        <v>45</v>
      </c>
      <c r="C52" s="8" t="s">
        <v>11</v>
      </c>
      <c r="D52" s="21" t="s">
        <v>8</v>
      </c>
      <c r="E52" s="9">
        <v>50</v>
      </c>
      <c r="F52" s="7">
        <v>12</v>
      </c>
      <c r="G52" s="10">
        <f t="shared" si="8"/>
        <v>44</v>
      </c>
      <c r="H52" s="9">
        <v>103</v>
      </c>
      <c r="I52" s="7">
        <v>23</v>
      </c>
      <c r="J52" s="7">
        <v>600</v>
      </c>
      <c r="K52" s="60">
        <f t="shared" si="9"/>
        <v>0.17166666666666666</v>
      </c>
      <c r="L52" s="11">
        <f t="shared" si="10"/>
        <v>4.166666666666667</v>
      </c>
      <c r="M52" s="11">
        <f t="shared" si="11"/>
        <v>4.478260869565218</v>
      </c>
      <c r="N52" s="9">
        <f t="shared" si="12"/>
        <v>-0.9589041095890352</v>
      </c>
      <c r="O52" s="9">
        <f t="shared" si="13"/>
        <v>2.7260273972602675</v>
      </c>
      <c r="P52" s="9">
        <f t="shared" si="14"/>
        <v>616.311475409836</v>
      </c>
      <c r="Q52" s="48">
        <f t="shared" si="15"/>
        <v>1.0271857923497267</v>
      </c>
      <c r="R52" s="59">
        <v>0</v>
      </c>
      <c r="S52" s="59">
        <v>0</v>
      </c>
      <c r="T52" s="59"/>
      <c r="U52" s="35" t="s">
        <v>154</v>
      </c>
      <c r="V52" s="56">
        <v>73</v>
      </c>
    </row>
    <row r="53" spans="1:22" ht="19.5" customHeight="1">
      <c r="A53" s="24"/>
      <c r="B53" s="10">
        <v>46</v>
      </c>
      <c r="C53" s="8" t="s">
        <v>121</v>
      </c>
      <c r="D53" s="21" t="s">
        <v>5</v>
      </c>
      <c r="E53" s="9">
        <v>48</v>
      </c>
      <c r="F53" s="7">
        <v>5</v>
      </c>
      <c r="G53" s="10">
        <f t="shared" si="8"/>
        <v>48</v>
      </c>
      <c r="H53" s="9">
        <v>70</v>
      </c>
      <c r="I53" s="7">
        <v>7</v>
      </c>
      <c r="J53" s="7">
        <v>700</v>
      </c>
      <c r="K53" s="60">
        <f t="shared" si="9"/>
        <v>0.1</v>
      </c>
      <c r="L53" s="11">
        <f t="shared" si="10"/>
        <v>9.6</v>
      </c>
      <c r="M53" s="11">
        <f t="shared" si="11"/>
        <v>10</v>
      </c>
      <c r="N53" s="9">
        <f t="shared" si="12"/>
        <v>-11.452054794520542</v>
      </c>
      <c r="O53" s="9">
        <f t="shared" si="13"/>
        <v>-46.986301369863014</v>
      </c>
      <c r="P53" s="9">
        <f t="shared" si="14"/>
        <v>418.8524590163934</v>
      </c>
      <c r="Q53" s="48">
        <f t="shared" si="15"/>
        <v>0.5983606557377049</v>
      </c>
      <c r="R53" s="59">
        <v>6</v>
      </c>
      <c r="S53" s="59">
        <v>8</v>
      </c>
      <c r="T53" s="59"/>
      <c r="U53" s="35" t="s">
        <v>142</v>
      </c>
      <c r="V53" s="56">
        <v>51</v>
      </c>
    </row>
    <row r="54" spans="1:22" ht="19.5" customHeight="1">
      <c r="A54" s="24"/>
      <c r="B54" s="10">
        <v>47</v>
      </c>
      <c r="C54" s="8" t="s">
        <v>15</v>
      </c>
      <c r="D54" s="21" t="s">
        <v>5</v>
      </c>
      <c r="E54" s="9">
        <v>42.1</v>
      </c>
      <c r="F54" s="7">
        <v>6</v>
      </c>
      <c r="G54" s="10">
        <f t="shared" si="8"/>
        <v>42</v>
      </c>
      <c r="H54" s="9">
        <v>110.4</v>
      </c>
      <c r="I54" s="7">
        <v>14</v>
      </c>
      <c r="J54" s="7">
        <v>1000</v>
      </c>
      <c r="K54" s="60">
        <f t="shared" si="9"/>
        <v>0.11040000000000001</v>
      </c>
      <c r="L54" s="11">
        <f t="shared" si="10"/>
        <v>7.016666666666667</v>
      </c>
      <c r="M54" s="11">
        <f t="shared" si="11"/>
        <v>7.885714285714286</v>
      </c>
      <c r="N54" s="9">
        <f t="shared" si="12"/>
        <v>-42.83150684931507</v>
      </c>
      <c r="O54" s="9">
        <f t="shared" si="13"/>
        <v>-56.72328767123287</v>
      </c>
      <c r="P54" s="9">
        <f t="shared" si="14"/>
        <v>660.5901639344262</v>
      </c>
      <c r="Q54" s="48">
        <f t="shared" si="15"/>
        <v>0.6605901639344262</v>
      </c>
      <c r="R54" s="59">
        <v>0</v>
      </c>
      <c r="S54" s="59">
        <v>0</v>
      </c>
      <c r="T54" s="59"/>
      <c r="U54" s="35" t="s">
        <v>156</v>
      </c>
      <c r="V54" s="56">
        <v>65</v>
      </c>
    </row>
    <row r="55" spans="1:22" ht="19.5" customHeight="1">
      <c r="A55" s="24"/>
      <c r="B55" s="10">
        <v>48</v>
      </c>
      <c r="C55" s="8" t="s">
        <v>176</v>
      </c>
      <c r="D55" s="21" t="s">
        <v>5</v>
      </c>
      <c r="E55" s="9">
        <v>36</v>
      </c>
      <c r="F55" s="7">
        <v>10</v>
      </c>
      <c r="G55" s="10">
        <f t="shared" si="8"/>
        <v>45</v>
      </c>
      <c r="H55" s="9">
        <v>101</v>
      </c>
      <c r="I55" s="7">
        <v>30</v>
      </c>
      <c r="J55" s="7">
        <v>1440</v>
      </c>
      <c r="K55" s="60">
        <f t="shared" si="9"/>
        <v>0.07013888888888889</v>
      </c>
      <c r="L55" s="11">
        <f t="shared" si="10"/>
        <v>3.6</v>
      </c>
      <c r="M55" s="11">
        <f t="shared" si="11"/>
        <v>3.3666666666666667</v>
      </c>
      <c r="N55" s="9">
        <f t="shared" si="12"/>
        <v>-86.30136986301369</v>
      </c>
      <c r="O55" s="9">
        <f t="shared" si="13"/>
        <v>-139.65753424657535</v>
      </c>
      <c r="P55" s="9">
        <f t="shared" si="14"/>
        <v>604.344262295082</v>
      </c>
      <c r="Q55" s="48">
        <f t="shared" si="15"/>
        <v>0.41968351548269583</v>
      </c>
      <c r="R55" s="59">
        <v>4</v>
      </c>
      <c r="S55" s="59">
        <v>11</v>
      </c>
      <c r="T55" s="59">
        <v>180</v>
      </c>
      <c r="U55" s="35" t="s">
        <v>169</v>
      </c>
      <c r="V55" s="56">
        <v>24</v>
      </c>
    </row>
    <row r="56" spans="1:22" ht="19.5" customHeight="1">
      <c r="A56" s="24"/>
      <c r="B56" s="10">
        <v>49</v>
      </c>
      <c r="C56" s="8" t="s">
        <v>6</v>
      </c>
      <c r="D56" s="21" t="s">
        <v>179</v>
      </c>
      <c r="E56" s="9">
        <v>33.4</v>
      </c>
      <c r="F56" s="7">
        <v>7</v>
      </c>
      <c r="G56" s="10">
        <f t="shared" si="8"/>
        <v>49</v>
      </c>
      <c r="H56" s="9">
        <v>61.4</v>
      </c>
      <c r="I56" s="7">
        <v>13</v>
      </c>
      <c r="J56" s="7">
        <v>400</v>
      </c>
      <c r="K56" s="60">
        <f t="shared" si="9"/>
        <v>0.1535</v>
      </c>
      <c r="L56" s="11">
        <f t="shared" si="10"/>
        <v>4.771428571428571</v>
      </c>
      <c r="M56" s="11">
        <f t="shared" si="11"/>
        <v>4.723076923076923</v>
      </c>
      <c r="N56" s="9">
        <f t="shared" si="12"/>
        <v>-0.5726027397260296</v>
      </c>
      <c r="O56" s="9">
        <f t="shared" si="13"/>
        <v>-5.449315068493156</v>
      </c>
      <c r="P56" s="9">
        <f t="shared" si="14"/>
        <v>367.3934426229508</v>
      </c>
      <c r="Q56" s="48">
        <f t="shared" si="15"/>
        <v>0.9184836065573769</v>
      </c>
      <c r="R56" s="59">
        <v>0</v>
      </c>
      <c r="S56" s="59">
        <v>0</v>
      </c>
      <c r="T56" s="59"/>
      <c r="U56" s="35" t="s">
        <v>51</v>
      </c>
      <c r="V56" s="56">
        <v>54</v>
      </c>
    </row>
    <row r="57" spans="1:22" ht="19.5" customHeight="1">
      <c r="A57" s="24"/>
      <c r="B57" s="10">
        <v>50</v>
      </c>
      <c r="C57" s="8" t="s">
        <v>17</v>
      </c>
      <c r="D57" s="21" t="s">
        <v>5</v>
      </c>
      <c r="E57" s="9">
        <v>31.6</v>
      </c>
      <c r="F57" s="7">
        <v>3</v>
      </c>
      <c r="G57" s="10">
        <f t="shared" si="8"/>
        <v>50</v>
      </c>
      <c r="H57" s="9">
        <v>53.2</v>
      </c>
      <c r="I57" s="7">
        <v>6</v>
      </c>
      <c r="J57" s="7">
        <v>500</v>
      </c>
      <c r="K57" s="60">
        <f t="shared" si="9"/>
        <v>0.10640000000000001</v>
      </c>
      <c r="L57" s="11">
        <f t="shared" si="10"/>
        <v>10.533333333333333</v>
      </c>
      <c r="M57" s="11">
        <f t="shared" si="11"/>
        <v>8.866666666666667</v>
      </c>
      <c r="N57" s="9">
        <f t="shared" si="12"/>
        <v>-10.865753424657534</v>
      </c>
      <c r="O57" s="9">
        <f t="shared" si="13"/>
        <v>-30.361643835616434</v>
      </c>
      <c r="P57" s="9">
        <f t="shared" si="14"/>
        <v>318.327868852459</v>
      </c>
      <c r="Q57" s="48">
        <f t="shared" si="15"/>
        <v>0.636655737704918</v>
      </c>
      <c r="R57" s="59">
        <v>9</v>
      </c>
      <c r="S57" s="59">
        <v>18</v>
      </c>
      <c r="T57" s="59">
        <v>130</v>
      </c>
      <c r="U57" s="35" t="s">
        <v>162</v>
      </c>
      <c r="V57" s="56">
        <v>63</v>
      </c>
    </row>
    <row r="58" spans="1:22" ht="19.5" customHeight="1">
      <c r="A58" s="24"/>
      <c r="B58" s="10">
        <v>51</v>
      </c>
      <c r="C58" s="8" t="s">
        <v>24</v>
      </c>
      <c r="D58" s="21" t="s">
        <v>5</v>
      </c>
      <c r="E58" s="9">
        <v>17</v>
      </c>
      <c r="F58" s="7">
        <v>6</v>
      </c>
      <c r="G58" s="10">
        <f t="shared" si="8"/>
        <v>52</v>
      </c>
      <c r="H58" s="9">
        <v>40</v>
      </c>
      <c r="I58" s="7">
        <v>13</v>
      </c>
      <c r="J58" s="7">
        <v>200</v>
      </c>
      <c r="K58" s="60">
        <f t="shared" si="9"/>
        <v>0.2</v>
      </c>
      <c r="L58" s="11">
        <f t="shared" si="10"/>
        <v>2.8333333333333335</v>
      </c>
      <c r="M58" s="11">
        <f t="shared" si="11"/>
        <v>3.076923076923077</v>
      </c>
      <c r="N58" s="9">
        <f t="shared" si="12"/>
        <v>0.013698630136985912</v>
      </c>
      <c r="O58" s="9">
        <f t="shared" si="13"/>
        <v>6.5753424657534225</v>
      </c>
      <c r="P58" s="9">
        <f t="shared" si="14"/>
        <v>239.34426229508196</v>
      </c>
      <c r="Q58" s="48">
        <f t="shared" si="15"/>
        <v>1.1967213114754098</v>
      </c>
      <c r="R58" s="59">
        <v>0</v>
      </c>
      <c r="S58" s="59">
        <v>0</v>
      </c>
      <c r="T58" s="59"/>
      <c r="U58" s="35" t="s">
        <v>159</v>
      </c>
      <c r="V58" s="56">
        <v>79</v>
      </c>
    </row>
    <row r="59" spans="1:22" ht="19.5" customHeight="1">
      <c r="A59" s="24"/>
      <c r="B59" s="10">
        <v>52</v>
      </c>
      <c r="C59" s="8" t="s">
        <v>180</v>
      </c>
      <c r="D59" s="21" t="s">
        <v>5</v>
      </c>
      <c r="E59" s="9">
        <v>16</v>
      </c>
      <c r="F59" s="7">
        <v>5</v>
      </c>
      <c r="G59" s="10">
        <f t="shared" si="8"/>
        <v>55</v>
      </c>
      <c r="H59" s="9">
        <v>16</v>
      </c>
      <c r="I59" s="7">
        <v>5</v>
      </c>
      <c r="J59" s="7">
        <v>200</v>
      </c>
      <c r="K59" s="60">
        <f t="shared" si="9"/>
        <v>0.08</v>
      </c>
      <c r="L59" s="11">
        <f t="shared" si="10"/>
        <v>3.2</v>
      </c>
      <c r="M59" s="11">
        <f t="shared" si="11"/>
        <v>3.2</v>
      </c>
      <c r="N59" s="9">
        <f t="shared" si="12"/>
        <v>-0.9863013698630141</v>
      </c>
      <c r="O59" s="9">
        <f t="shared" si="13"/>
        <v>-17.424657534246577</v>
      </c>
      <c r="P59" s="9">
        <f t="shared" si="14"/>
        <v>95.73770491803278</v>
      </c>
      <c r="Q59" s="48">
        <f t="shared" si="15"/>
        <v>0.47868852459016387</v>
      </c>
      <c r="R59" s="59">
        <v>0</v>
      </c>
      <c r="S59" s="59">
        <v>0</v>
      </c>
      <c r="T59" s="59"/>
      <c r="U59" s="35" t="s">
        <v>184</v>
      </c>
      <c r="V59" s="56">
        <v>28</v>
      </c>
    </row>
    <row r="60" spans="1:22" ht="19.5" customHeight="1">
      <c r="A60" s="24"/>
      <c r="B60" s="10">
        <v>53</v>
      </c>
      <c r="C60" s="8" t="s">
        <v>13</v>
      </c>
      <c r="D60" s="21" t="s">
        <v>97</v>
      </c>
      <c r="E60" s="99">
        <v>13</v>
      </c>
      <c r="F60" s="100">
        <v>4</v>
      </c>
      <c r="G60" s="10">
        <f t="shared" si="8"/>
        <v>51</v>
      </c>
      <c r="H60" s="9">
        <v>52</v>
      </c>
      <c r="I60" s="7">
        <v>13</v>
      </c>
      <c r="J60" s="7">
        <v>600</v>
      </c>
      <c r="K60" s="60">
        <f t="shared" si="9"/>
        <v>0.08666666666666667</v>
      </c>
      <c r="L60" s="11">
        <f t="shared" si="10"/>
        <v>3.25</v>
      </c>
      <c r="M60" s="11">
        <f t="shared" si="11"/>
        <v>4</v>
      </c>
      <c r="N60" s="9">
        <f t="shared" si="12"/>
        <v>-37.958904109589035</v>
      </c>
      <c r="O60" s="9">
        <f t="shared" si="13"/>
        <v>-48.27397260273973</v>
      </c>
      <c r="P60" s="9">
        <f t="shared" si="14"/>
        <v>311.1475409836065</v>
      </c>
      <c r="Q60" s="48">
        <f t="shared" si="15"/>
        <v>0.5185792349726775</v>
      </c>
      <c r="R60" s="101">
        <v>3</v>
      </c>
      <c r="S60" s="59">
        <v>11</v>
      </c>
      <c r="T60" s="59">
        <v>450</v>
      </c>
      <c r="U60" s="35" t="s">
        <v>151</v>
      </c>
      <c r="V60" s="56">
        <v>74</v>
      </c>
    </row>
    <row r="61" spans="1:22" ht="19.5" customHeight="1">
      <c r="A61" s="24"/>
      <c r="B61" s="10">
        <v>54</v>
      </c>
      <c r="C61" s="8" t="s">
        <v>105</v>
      </c>
      <c r="D61" s="21" t="s">
        <v>106</v>
      </c>
      <c r="E61" s="99">
        <v>11.5</v>
      </c>
      <c r="F61" s="100">
        <v>1</v>
      </c>
      <c r="G61" s="10">
        <f t="shared" si="8"/>
        <v>53</v>
      </c>
      <c r="H61" s="9">
        <v>37.1</v>
      </c>
      <c r="I61" s="7">
        <v>4</v>
      </c>
      <c r="J61" s="7">
        <v>500</v>
      </c>
      <c r="K61" s="60">
        <f t="shared" si="9"/>
        <v>0.0742</v>
      </c>
      <c r="L61" s="11">
        <f t="shared" si="10"/>
        <v>11.5</v>
      </c>
      <c r="M61" s="11">
        <f t="shared" si="11"/>
        <v>9.275</v>
      </c>
      <c r="N61" s="9">
        <f t="shared" si="12"/>
        <v>-30.965753424657535</v>
      </c>
      <c r="O61" s="9">
        <f t="shared" si="13"/>
        <v>-46.461643835616435</v>
      </c>
      <c r="P61" s="9">
        <f t="shared" si="14"/>
        <v>221.99180327868854</v>
      </c>
      <c r="Q61" s="48">
        <f t="shared" si="15"/>
        <v>0.44398360655737706</v>
      </c>
      <c r="R61" s="101">
        <v>3</v>
      </c>
      <c r="S61" s="59">
        <v>9</v>
      </c>
      <c r="T61" s="59">
        <v>50</v>
      </c>
      <c r="U61" s="35" t="s">
        <v>155</v>
      </c>
      <c r="V61" s="56">
        <v>63</v>
      </c>
    </row>
    <row r="62" spans="1:22" ht="19.5" customHeight="1">
      <c r="A62" s="24"/>
      <c r="B62" s="10">
        <v>55</v>
      </c>
      <c r="C62" s="8" t="s">
        <v>21</v>
      </c>
      <c r="D62" s="21" t="s">
        <v>5</v>
      </c>
      <c r="E62" s="99">
        <v>9.3</v>
      </c>
      <c r="F62" s="100">
        <v>4</v>
      </c>
      <c r="G62" s="10">
        <f t="shared" si="8"/>
        <v>56</v>
      </c>
      <c r="H62" s="9">
        <v>13.600000000000001</v>
      </c>
      <c r="I62" s="7">
        <v>6</v>
      </c>
      <c r="J62" s="7">
        <v>240</v>
      </c>
      <c r="K62" s="60">
        <f t="shared" si="9"/>
        <v>0.05666666666666667</v>
      </c>
      <c r="L62" s="11">
        <f t="shared" si="10"/>
        <v>2.325</v>
      </c>
      <c r="M62" s="11">
        <f t="shared" si="11"/>
        <v>2.266666666666667</v>
      </c>
      <c r="N62" s="9">
        <f t="shared" si="12"/>
        <v>-11.083561643835615</v>
      </c>
      <c r="O62" s="9">
        <f t="shared" si="13"/>
        <v>-26.509589041095893</v>
      </c>
      <c r="P62" s="9">
        <f t="shared" si="14"/>
        <v>81.37704918032787</v>
      </c>
      <c r="Q62" s="48">
        <f t="shared" si="15"/>
        <v>0.33907103825136614</v>
      </c>
      <c r="R62" s="101">
        <v>0</v>
      </c>
      <c r="S62" s="59">
        <v>0</v>
      </c>
      <c r="T62" s="59"/>
      <c r="U62" s="35" t="s">
        <v>152</v>
      </c>
      <c r="V62" s="56">
        <v>93</v>
      </c>
    </row>
    <row r="63" spans="1:22" ht="19.5" customHeight="1">
      <c r="A63" s="24"/>
      <c r="B63" s="10">
        <v>56</v>
      </c>
      <c r="C63" s="8" t="s">
        <v>82</v>
      </c>
      <c r="D63" s="21" t="s">
        <v>5</v>
      </c>
      <c r="E63" s="99">
        <v>6.6</v>
      </c>
      <c r="F63" s="100">
        <v>2</v>
      </c>
      <c r="G63" s="10">
        <f t="shared" si="8"/>
        <v>58</v>
      </c>
      <c r="H63" s="9">
        <v>6.6</v>
      </c>
      <c r="I63" s="7">
        <v>2</v>
      </c>
      <c r="J63" s="7">
        <v>1000</v>
      </c>
      <c r="K63" s="60">
        <f t="shared" si="9"/>
        <v>0.0066</v>
      </c>
      <c r="L63" s="11">
        <f t="shared" si="10"/>
        <v>3.3</v>
      </c>
      <c r="M63" s="11">
        <f t="shared" si="11"/>
        <v>3.3</v>
      </c>
      <c r="N63" s="9">
        <f t="shared" si="12"/>
        <v>-78.33150684931508</v>
      </c>
      <c r="O63" s="9">
        <f t="shared" si="13"/>
        <v>-160.52328767123288</v>
      </c>
      <c r="P63" s="9">
        <f t="shared" si="14"/>
        <v>39.49180327868852</v>
      </c>
      <c r="Q63" s="48">
        <f t="shared" si="15"/>
        <v>0.03949180327868852</v>
      </c>
      <c r="R63" s="101">
        <v>0</v>
      </c>
      <c r="S63" s="59">
        <v>0</v>
      </c>
      <c r="T63" s="59"/>
      <c r="U63" s="35" t="s">
        <v>100</v>
      </c>
      <c r="V63" s="56">
        <v>62</v>
      </c>
    </row>
    <row r="64" spans="1:22" ht="19.5" customHeight="1">
      <c r="A64" s="24"/>
      <c r="B64" s="10">
        <v>57</v>
      </c>
      <c r="C64" s="8" t="s">
        <v>83</v>
      </c>
      <c r="D64" s="21" t="s">
        <v>99</v>
      </c>
      <c r="E64" s="99">
        <v>2</v>
      </c>
      <c r="F64" s="100">
        <v>1</v>
      </c>
      <c r="G64" s="10">
        <f t="shared" si="8"/>
        <v>57</v>
      </c>
      <c r="H64" s="9">
        <v>10</v>
      </c>
      <c r="I64" s="7">
        <v>8</v>
      </c>
      <c r="J64" s="7">
        <v>120</v>
      </c>
      <c r="K64" s="60">
        <f t="shared" si="9"/>
        <v>0.08333333333333333</v>
      </c>
      <c r="L64" s="11">
        <f t="shared" si="10"/>
        <v>2</v>
      </c>
      <c r="M64" s="11">
        <f t="shared" si="11"/>
        <v>1.25</v>
      </c>
      <c r="N64" s="9">
        <f t="shared" si="12"/>
        <v>-8.191780821917808</v>
      </c>
      <c r="O64" s="9">
        <f t="shared" si="13"/>
        <v>-10.054794520547947</v>
      </c>
      <c r="P64" s="9">
        <f t="shared" si="14"/>
        <v>59.83606557377049</v>
      </c>
      <c r="Q64" s="48">
        <f t="shared" si="15"/>
        <v>0.49863387978142076</v>
      </c>
      <c r="R64" s="101">
        <v>1</v>
      </c>
      <c r="S64" s="59">
        <v>3</v>
      </c>
      <c r="T64" s="59">
        <v>60</v>
      </c>
      <c r="U64" s="35" t="s">
        <v>164</v>
      </c>
      <c r="V64" s="56">
        <v>66</v>
      </c>
    </row>
    <row r="65" spans="1:22" ht="19.5" customHeight="1">
      <c r="A65" s="24"/>
      <c r="B65" s="10">
        <v>58</v>
      </c>
      <c r="C65" s="8" t="s">
        <v>9</v>
      </c>
      <c r="D65" s="21" t="s">
        <v>5</v>
      </c>
      <c r="E65" s="99">
        <v>0</v>
      </c>
      <c r="F65" s="100">
        <v>0</v>
      </c>
      <c r="G65" s="10">
        <f t="shared" si="8"/>
        <v>54</v>
      </c>
      <c r="H65" s="9">
        <v>22</v>
      </c>
      <c r="I65" s="7">
        <v>2</v>
      </c>
      <c r="J65" s="7">
        <v>240</v>
      </c>
      <c r="K65" s="60">
        <f t="shared" si="9"/>
        <v>0.09166666666666666</v>
      </c>
      <c r="L65" s="11">
        <f t="shared" si="10"/>
        <v>0</v>
      </c>
      <c r="M65" s="11">
        <f t="shared" si="11"/>
        <v>11</v>
      </c>
      <c r="N65" s="9">
        <f t="shared" si="12"/>
        <v>-20.383561643835616</v>
      </c>
      <c r="O65" s="9">
        <f t="shared" si="13"/>
        <v>-18.109589041095894</v>
      </c>
      <c r="P65" s="9">
        <f t="shared" si="14"/>
        <v>131.63934426229508</v>
      </c>
      <c r="Q65" s="48">
        <f t="shared" si="15"/>
        <v>0.5484972677595629</v>
      </c>
      <c r="R65" s="101">
        <v>15</v>
      </c>
      <c r="S65" s="59">
        <v>39</v>
      </c>
      <c r="T65" s="59">
        <v>240</v>
      </c>
      <c r="U65" s="35" t="s">
        <v>165</v>
      </c>
      <c r="V65" s="56">
        <v>60</v>
      </c>
    </row>
    <row r="66" spans="1:22" ht="19.5" customHeight="1">
      <c r="A66" s="24"/>
      <c r="B66" s="10">
        <v>58</v>
      </c>
      <c r="C66" s="8" t="s">
        <v>26</v>
      </c>
      <c r="D66" s="21" t="s">
        <v>200</v>
      </c>
      <c r="E66" s="99">
        <v>0</v>
      </c>
      <c r="F66" s="100">
        <v>0</v>
      </c>
      <c r="G66" s="10">
        <f t="shared" si="8"/>
        <v>59</v>
      </c>
      <c r="H66" s="9">
        <v>3.4</v>
      </c>
      <c r="I66" s="7">
        <v>1</v>
      </c>
      <c r="J66" s="7">
        <v>350</v>
      </c>
      <c r="K66" s="60">
        <f t="shared" si="9"/>
        <v>0.009714285714285713</v>
      </c>
      <c r="L66" s="11">
        <f t="shared" si="10"/>
        <v>0</v>
      </c>
      <c r="M66" s="11">
        <f t="shared" si="11"/>
        <v>3.4</v>
      </c>
      <c r="N66" s="9">
        <f t="shared" si="12"/>
        <v>-29.72602739726027</v>
      </c>
      <c r="O66" s="9">
        <f t="shared" si="13"/>
        <v>-55.09315068493151</v>
      </c>
      <c r="P66" s="9">
        <f t="shared" si="14"/>
        <v>20.344262295081965</v>
      </c>
      <c r="Q66" s="48">
        <f t="shared" si="15"/>
        <v>0.058126463700234186</v>
      </c>
      <c r="R66" s="101">
        <v>0</v>
      </c>
      <c r="S66" s="59">
        <v>0</v>
      </c>
      <c r="T66" s="59"/>
      <c r="U66" s="35" t="s">
        <v>161</v>
      </c>
      <c r="V66" s="56">
        <v>66</v>
      </c>
    </row>
    <row r="67" spans="1:22" ht="19.5" customHeight="1">
      <c r="A67" s="24"/>
      <c r="B67" s="10">
        <v>58</v>
      </c>
      <c r="C67" s="8" t="s">
        <v>113</v>
      </c>
      <c r="D67" s="21" t="s">
        <v>5</v>
      </c>
      <c r="E67" s="99">
        <v>0</v>
      </c>
      <c r="F67" s="100">
        <v>0</v>
      </c>
      <c r="G67" s="10">
        <f t="shared" si="8"/>
        <v>60</v>
      </c>
      <c r="H67" s="9">
        <v>0</v>
      </c>
      <c r="I67" s="7">
        <v>0</v>
      </c>
      <c r="J67" s="7">
        <v>12</v>
      </c>
      <c r="K67" s="60">
        <f t="shared" si="9"/>
        <v>0</v>
      </c>
      <c r="L67" s="11">
        <f t="shared" si="10"/>
        <v>0</v>
      </c>
      <c r="M67" s="11">
        <f t="shared" si="11"/>
        <v>0</v>
      </c>
      <c r="N67" s="9">
        <f t="shared" si="12"/>
        <v>-1.0191780821917806</v>
      </c>
      <c r="O67" s="9">
        <f t="shared" si="13"/>
        <v>-2.0054794520547947</v>
      </c>
      <c r="P67" s="9">
        <f t="shared" si="14"/>
        <v>0</v>
      </c>
      <c r="Q67" s="48">
        <f t="shared" si="15"/>
        <v>0</v>
      </c>
      <c r="R67" s="101">
        <v>5</v>
      </c>
      <c r="S67" s="59">
        <v>11</v>
      </c>
      <c r="T67" s="59"/>
      <c r="U67" s="35" t="s">
        <v>167</v>
      </c>
      <c r="V67" s="56">
        <v>67</v>
      </c>
    </row>
    <row r="68" spans="1:22" ht="19.5" customHeight="1">
      <c r="A68" s="24"/>
      <c r="B68" s="10">
        <v>58</v>
      </c>
      <c r="C68" s="8" t="s">
        <v>19</v>
      </c>
      <c r="D68" s="21" t="s">
        <v>5</v>
      </c>
      <c r="E68" s="99">
        <v>0</v>
      </c>
      <c r="F68" s="100">
        <v>0</v>
      </c>
      <c r="G68" s="10">
        <f t="shared" si="8"/>
        <v>60</v>
      </c>
      <c r="H68" s="9">
        <v>0</v>
      </c>
      <c r="I68" s="7">
        <v>0</v>
      </c>
      <c r="J68" s="7">
        <v>500</v>
      </c>
      <c r="K68" s="60">
        <f t="shared" si="9"/>
        <v>0</v>
      </c>
      <c r="L68" s="11">
        <f t="shared" si="10"/>
        <v>0</v>
      </c>
      <c r="M68" s="11">
        <f t="shared" si="11"/>
        <v>0</v>
      </c>
      <c r="N68" s="9">
        <f t="shared" si="12"/>
        <v>-42.465753424657535</v>
      </c>
      <c r="O68" s="9">
        <f t="shared" si="13"/>
        <v>-83.56164383561644</v>
      </c>
      <c r="P68" s="9">
        <f t="shared" si="14"/>
        <v>0</v>
      </c>
      <c r="Q68" s="48">
        <f t="shared" si="15"/>
        <v>0</v>
      </c>
      <c r="R68" s="101">
        <v>0</v>
      </c>
      <c r="S68" s="59">
        <v>0</v>
      </c>
      <c r="T68" s="59">
        <v>500</v>
      </c>
      <c r="U68" s="35" t="s">
        <v>166</v>
      </c>
      <c r="V68" s="56">
        <v>64</v>
      </c>
    </row>
    <row r="69" spans="1:22" ht="19.5" customHeight="1">
      <c r="A69" s="24"/>
      <c r="B69" s="10"/>
      <c r="C69" s="8"/>
      <c r="D69" s="21"/>
      <c r="E69" s="99"/>
      <c r="F69" s="100"/>
      <c r="G69" s="10"/>
      <c r="H69" s="9"/>
      <c r="I69" s="7"/>
      <c r="J69" s="7"/>
      <c r="K69" s="60"/>
      <c r="L69" s="11"/>
      <c r="M69" s="11"/>
      <c r="N69" s="9"/>
      <c r="O69" s="9"/>
      <c r="P69" s="9"/>
      <c r="Q69" s="48"/>
      <c r="R69" s="101"/>
      <c r="S69" s="59"/>
      <c r="T69" s="59"/>
      <c r="U69" s="35"/>
      <c r="V69" s="56"/>
    </row>
    <row r="70" spans="1:22" ht="19.5" customHeight="1">
      <c r="A70" s="24"/>
      <c r="B70" s="10"/>
      <c r="C70" s="8"/>
      <c r="D70" s="21"/>
      <c r="E70" s="99"/>
      <c r="F70" s="100"/>
      <c r="G70" s="10"/>
      <c r="H70" s="9"/>
      <c r="I70" s="7"/>
      <c r="J70" s="7"/>
      <c r="K70" s="60"/>
      <c r="L70" s="11"/>
      <c r="M70" s="11"/>
      <c r="N70" s="9"/>
      <c r="O70" s="9"/>
      <c r="P70" s="9"/>
      <c r="Q70" s="48"/>
      <c r="R70" s="101"/>
      <c r="S70" s="59"/>
      <c r="T70" s="59"/>
      <c r="U70" s="35"/>
      <c r="V70" s="56"/>
    </row>
    <row r="71" spans="1:22" ht="19.5" customHeight="1">
      <c r="A71" s="24"/>
      <c r="B71" s="10"/>
      <c r="C71" s="8"/>
      <c r="D71" s="21"/>
      <c r="E71" s="99"/>
      <c r="F71" s="100"/>
      <c r="G71" s="10"/>
      <c r="H71" s="9"/>
      <c r="I71" s="7"/>
      <c r="J71" s="7"/>
      <c r="K71" s="60"/>
      <c r="L71" s="11"/>
      <c r="M71" s="11"/>
      <c r="N71" s="9"/>
      <c r="O71" s="9"/>
      <c r="P71" s="9"/>
      <c r="Q71" s="48"/>
      <c r="R71" s="101"/>
      <c r="S71" s="59"/>
      <c r="T71" s="59"/>
      <c r="U71" s="35"/>
      <c r="V71" s="56"/>
    </row>
    <row r="72" spans="1:22" ht="13.5" hidden="1">
      <c r="A72" s="24"/>
      <c r="B72" s="10"/>
      <c r="C72" s="8"/>
      <c r="D72" s="21"/>
      <c r="E72" s="99"/>
      <c r="F72" s="100"/>
      <c r="G72" s="10"/>
      <c r="H72" s="9"/>
      <c r="I72" s="7"/>
      <c r="J72" s="7"/>
      <c r="K72" s="60"/>
      <c r="L72" s="11"/>
      <c r="M72" s="11"/>
      <c r="N72" s="9"/>
      <c r="O72" s="9"/>
      <c r="P72" s="9"/>
      <c r="Q72" s="48"/>
      <c r="R72" s="101"/>
      <c r="S72" s="59"/>
      <c r="T72" s="59"/>
      <c r="U72" s="35"/>
      <c r="V72" s="56"/>
    </row>
    <row r="73" spans="1:22" ht="13.5" hidden="1">
      <c r="A73" s="24"/>
      <c r="B73" s="10"/>
      <c r="C73" s="8"/>
      <c r="D73" s="21"/>
      <c r="E73" s="99"/>
      <c r="F73" s="100"/>
      <c r="G73" s="10"/>
      <c r="H73" s="9"/>
      <c r="I73" s="7"/>
      <c r="J73" s="7"/>
      <c r="K73" s="60"/>
      <c r="L73" s="11"/>
      <c r="M73" s="11"/>
      <c r="N73" s="9"/>
      <c r="O73" s="9"/>
      <c r="P73" s="9"/>
      <c r="Q73" s="48"/>
      <c r="R73" s="101"/>
      <c r="S73" s="59"/>
      <c r="T73" s="59"/>
      <c r="U73" s="35"/>
      <c r="V73" s="56"/>
    </row>
    <row r="74" spans="1:22" ht="13.5" hidden="1">
      <c r="A74" s="24"/>
      <c r="B74" s="10"/>
      <c r="C74" s="8"/>
      <c r="D74" s="21"/>
      <c r="E74" s="99"/>
      <c r="F74" s="100"/>
      <c r="G74" s="10"/>
      <c r="H74" s="9"/>
      <c r="I74" s="7"/>
      <c r="J74" s="7"/>
      <c r="K74" s="60"/>
      <c r="L74" s="11"/>
      <c r="M74" s="11"/>
      <c r="N74" s="9"/>
      <c r="O74" s="9"/>
      <c r="P74" s="9"/>
      <c r="Q74" s="48"/>
      <c r="R74" s="101"/>
      <c r="S74" s="59"/>
      <c r="T74" s="59"/>
      <c r="U74" s="35"/>
      <c r="V74" s="56"/>
    </row>
    <row r="75" spans="1:22" ht="13.5" hidden="1">
      <c r="A75" s="24"/>
      <c r="B75" s="10"/>
      <c r="C75" s="8"/>
      <c r="D75" s="21"/>
      <c r="E75" s="99"/>
      <c r="F75" s="100"/>
      <c r="G75" s="10"/>
      <c r="H75" s="9"/>
      <c r="I75" s="7"/>
      <c r="J75" s="7"/>
      <c r="K75" s="60"/>
      <c r="L75" s="11"/>
      <c r="M75" s="11"/>
      <c r="N75" s="9"/>
      <c r="O75" s="9"/>
      <c r="P75" s="9"/>
      <c r="Q75" s="48"/>
      <c r="R75" s="101"/>
      <c r="S75" s="59"/>
      <c r="T75" s="59"/>
      <c r="U75" s="35"/>
      <c r="V75" s="56"/>
    </row>
    <row r="76" spans="1:22" ht="13.5" hidden="1">
      <c r="A76" s="24"/>
      <c r="B76" s="10"/>
      <c r="C76" s="8"/>
      <c r="D76" s="21"/>
      <c r="E76" s="9"/>
      <c r="F76" s="7"/>
      <c r="G76" s="10">
        <f aca="true" t="shared" si="16" ref="G76:G103">RANK(H76,H$8:H$116)</f>
        <v>60</v>
      </c>
      <c r="H76" s="9"/>
      <c r="I76" s="7"/>
      <c r="J76" s="7"/>
      <c r="K76" s="60"/>
      <c r="L76" s="11"/>
      <c r="M76" s="11"/>
      <c r="N76" s="9"/>
      <c r="O76" s="9"/>
      <c r="P76" s="9"/>
      <c r="Q76" s="48"/>
      <c r="R76" s="59"/>
      <c r="S76" s="59"/>
      <c r="T76" s="59"/>
      <c r="U76" s="35"/>
      <c r="V76" s="56"/>
    </row>
    <row r="77" spans="1:22" ht="13.5" hidden="1">
      <c r="A77" s="24"/>
      <c r="B77" s="10"/>
      <c r="C77" s="8"/>
      <c r="D77" s="21"/>
      <c r="E77" s="9"/>
      <c r="F77" s="7"/>
      <c r="G77" s="10">
        <f t="shared" si="16"/>
        <v>60</v>
      </c>
      <c r="H77" s="9"/>
      <c r="I77" s="7"/>
      <c r="J77" s="7"/>
      <c r="K77" s="60"/>
      <c r="L77" s="11"/>
      <c r="M77" s="11"/>
      <c r="N77" s="9"/>
      <c r="O77" s="9"/>
      <c r="P77" s="9"/>
      <c r="Q77" s="48"/>
      <c r="R77" s="59"/>
      <c r="S77" s="59"/>
      <c r="T77" s="59"/>
      <c r="U77" s="35"/>
      <c r="V77" s="56"/>
    </row>
    <row r="78" spans="1:22" ht="13.5" hidden="1">
      <c r="A78" s="24"/>
      <c r="B78" s="10"/>
      <c r="C78" s="8"/>
      <c r="D78" s="21"/>
      <c r="E78" s="9"/>
      <c r="F78" s="7"/>
      <c r="G78" s="10">
        <f t="shared" si="16"/>
        <v>60</v>
      </c>
      <c r="H78" s="9"/>
      <c r="I78" s="7"/>
      <c r="J78" s="7"/>
      <c r="K78" s="60"/>
      <c r="L78" s="11"/>
      <c r="M78" s="11"/>
      <c r="N78" s="9"/>
      <c r="O78" s="9"/>
      <c r="P78" s="9"/>
      <c r="Q78" s="48"/>
      <c r="R78" s="59"/>
      <c r="S78" s="59"/>
      <c r="T78" s="59"/>
      <c r="U78" s="35"/>
      <c r="V78" s="56"/>
    </row>
    <row r="79" spans="1:22" ht="13.5" hidden="1">
      <c r="A79" s="24"/>
      <c r="B79" s="10"/>
      <c r="C79" s="8"/>
      <c r="D79" s="21"/>
      <c r="E79" s="9"/>
      <c r="F79" s="7"/>
      <c r="G79" s="10">
        <f t="shared" si="16"/>
        <v>60</v>
      </c>
      <c r="H79" s="9"/>
      <c r="I79" s="7"/>
      <c r="J79" s="7"/>
      <c r="K79" s="60"/>
      <c r="L79" s="11"/>
      <c r="M79" s="11"/>
      <c r="N79" s="9"/>
      <c r="O79" s="9"/>
      <c r="P79" s="9"/>
      <c r="Q79" s="48"/>
      <c r="R79" s="59"/>
      <c r="S79" s="59"/>
      <c r="T79" s="59"/>
      <c r="U79" s="35"/>
      <c r="V79" s="56"/>
    </row>
    <row r="80" spans="1:22" ht="13.5" hidden="1">
      <c r="A80" s="24"/>
      <c r="B80" s="10"/>
      <c r="C80" s="8"/>
      <c r="D80" s="21"/>
      <c r="E80" s="9"/>
      <c r="F80" s="7"/>
      <c r="G80" s="10">
        <f t="shared" si="16"/>
        <v>60</v>
      </c>
      <c r="H80" s="9"/>
      <c r="I80" s="7"/>
      <c r="J80" s="7"/>
      <c r="K80" s="60"/>
      <c r="L80" s="11"/>
      <c r="M80" s="11"/>
      <c r="N80" s="9"/>
      <c r="O80" s="9"/>
      <c r="P80" s="9"/>
      <c r="Q80" s="48"/>
      <c r="R80" s="59"/>
      <c r="S80" s="59"/>
      <c r="T80" s="59"/>
      <c r="U80" s="35"/>
      <c r="V80" s="56"/>
    </row>
    <row r="81" spans="1:22" ht="13.5" hidden="1">
      <c r="A81" s="24"/>
      <c r="B81" s="10"/>
      <c r="C81" s="8"/>
      <c r="D81" s="21"/>
      <c r="E81" s="9"/>
      <c r="F81" s="7"/>
      <c r="G81" s="10">
        <f t="shared" si="16"/>
        <v>60</v>
      </c>
      <c r="H81" s="9"/>
      <c r="I81" s="7"/>
      <c r="J81" s="7"/>
      <c r="K81" s="60"/>
      <c r="L81" s="11"/>
      <c r="M81" s="11"/>
      <c r="N81" s="9"/>
      <c r="O81" s="9"/>
      <c r="P81" s="9"/>
      <c r="Q81" s="48"/>
      <c r="R81" s="59"/>
      <c r="S81" s="59"/>
      <c r="T81" s="59"/>
      <c r="U81" s="35"/>
      <c r="V81" s="56"/>
    </row>
    <row r="82" spans="1:22" ht="13.5" hidden="1">
      <c r="A82" s="24"/>
      <c r="B82" s="10"/>
      <c r="C82" s="8"/>
      <c r="D82" s="21"/>
      <c r="E82" s="9"/>
      <c r="F82" s="7"/>
      <c r="G82" s="10">
        <f t="shared" si="16"/>
        <v>60</v>
      </c>
      <c r="H82" s="9"/>
      <c r="I82" s="7"/>
      <c r="J82" s="7"/>
      <c r="K82" s="60"/>
      <c r="L82" s="11"/>
      <c r="M82" s="11"/>
      <c r="N82" s="9"/>
      <c r="O82" s="9"/>
      <c r="P82" s="9"/>
      <c r="Q82" s="48"/>
      <c r="R82" s="59"/>
      <c r="S82" s="59"/>
      <c r="T82" s="59"/>
      <c r="U82" s="35"/>
      <c r="V82" s="56"/>
    </row>
    <row r="83" spans="1:22" ht="13.5" hidden="1">
      <c r="A83" s="24"/>
      <c r="B83" s="10"/>
      <c r="C83" s="8"/>
      <c r="D83" s="21"/>
      <c r="E83" s="9"/>
      <c r="F83" s="7"/>
      <c r="G83" s="10">
        <f t="shared" si="16"/>
        <v>60</v>
      </c>
      <c r="H83" s="9"/>
      <c r="I83" s="7"/>
      <c r="J83" s="7"/>
      <c r="K83" s="60"/>
      <c r="L83" s="11"/>
      <c r="M83" s="11"/>
      <c r="N83" s="9"/>
      <c r="O83" s="9"/>
      <c r="P83" s="9"/>
      <c r="Q83" s="48"/>
      <c r="R83" s="59"/>
      <c r="S83" s="59"/>
      <c r="T83" s="59"/>
      <c r="U83" s="35"/>
      <c r="V83" s="56"/>
    </row>
    <row r="84" spans="1:22" ht="13.5" hidden="1">
      <c r="A84" s="24"/>
      <c r="B84" s="10"/>
      <c r="C84" s="8"/>
      <c r="D84" s="21"/>
      <c r="E84" s="9"/>
      <c r="F84" s="7"/>
      <c r="G84" s="10">
        <f t="shared" si="16"/>
        <v>60</v>
      </c>
      <c r="H84" s="9"/>
      <c r="I84" s="7"/>
      <c r="J84" s="7"/>
      <c r="K84" s="60"/>
      <c r="L84" s="11"/>
      <c r="M84" s="11"/>
      <c r="N84" s="9"/>
      <c r="O84" s="9"/>
      <c r="P84" s="9"/>
      <c r="Q84" s="48"/>
      <c r="R84" s="59"/>
      <c r="S84" s="59"/>
      <c r="T84" s="59"/>
      <c r="U84" s="35"/>
      <c r="V84" s="56"/>
    </row>
    <row r="85" spans="1:22" ht="13.5" hidden="1">
      <c r="A85" s="24"/>
      <c r="B85" s="10"/>
      <c r="C85" s="8"/>
      <c r="D85" s="21"/>
      <c r="E85" s="9"/>
      <c r="F85" s="7"/>
      <c r="G85" s="10">
        <f t="shared" si="16"/>
        <v>60</v>
      </c>
      <c r="H85" s="9"/>
      <c r="I85" s="7"/>
      <c r="J85" s="7"/>
      <c r="K85" s="60"/>
      <c r="L85" s="11"/>
      <c r="M85" s="11"/>
      <c r="N85" s="9"/>
      <c r="O85" s="9"/>
      <c r="P85" s="9"/>
      <c r="Q85" s="48"/>
      <c r="R85" s="59"/>
      <c r="S85" s="59"/>
      <c r="T85" s="59"/>
      <c r="U85" s="35"/>
      <c r="V85" s="56"/>
    </row>
    <row r="86" spans="1:22" ht="13.5" hidden="1">
      <c r="A86" s="24"/>
      <c r="B86" s="10"/>
      <c r="C86" s="8"/>
      <c r="D86" s="21"/>
      <c r="E86" s="9"/>
      <c r="F86" s="7"/>
      <c r="G86" s="10">
        <f t="shared" si="16"/>
        <v>60</v>
      </c>
      <c r="H86" s="9"/>
      <c r="I86" s="7"/>
      <c r="J86" s="96"/>
      <c r="K86" s="60"/>
      <c r="L86" s="11"/>
      <c r="M86" s="11"/>
      <c r="N86" s="9"/>
      <c r="O86" s="9"/>
      <c r="P86" s="9"/>
      <c r="Q86" s="48"/>
      <c r="R86" s="59"/>
      <c r="S86" s="59"/>
      <c r="T86" s="59"/>
      <c r="U86" s="35"/>
      <c r="V86" s="56"/>
    </row>
    <row r="87" spans="1:22" ht="13.5" hidden="1">
      <c r="A87" s="24"/>
      <c r="B87" s="10"/>
      <c r="C87" s="8"/>
      <c r="D87" s="21"/>
      <c r="E87" s="9"/>
      <c r="F87" s="7"/>
      <c r="G87" s="10">
        <f t="shared" si="16"/>
        <v>60</v>
      </c>
      <c r="H87" s="9"/>
      <c r="I87" s="7"/>
      <c r="J87" s="96"/>
      <c r="K87" s="60"/>
      <c r="L87" s="11"/>
      <c r="M87" s="11"/>
      <c r="N87" s="9"/>
      <c r="O87" s="9"/>
      <c r="P87" s="9"/>
      <c r="Q87" s="48"/>
      <c r="R87" s="59"/>
      <c r="S87" s="59"/>
      <c r="T87" s="59"/>
      <c r="U87" s="35"/>
      <c r="V87" s="56"/>
    </row>
    <row r="88" spans="1:22" ht="13.5" hidden="1">
      <c r="A88" s="24"/>
      <c r="B88" s="10"/>
      <c r="C88" s="8"/>
      <c r="D88" s="21"/>
      <c r="E88" s="9"/>
      <c r="F88" s="7"/>
      <c r="G88" s="10">
        <f t="shared" si="16"/>
        <v>60</v>
      </c>
      <c r="H88" s="9"/>
      <c r="I88" s="7"/>
      <c r="J88" s="96"/>
      <c r="K88" s="60"/>
      <c r="L88" s="11"/>
      <c r="M88" s="11"/>
      <c r="N88" s="9"/>
      <c r="O88" s="9"/>
      <c r="P88" s="9"/>
      <c r="Q88" s="48"/>
      <c r="R88" s="59"/>
      <c r="S88" s="59"/>
      <c r="T88" s="59"/>
      <c r="U88" s="35"/>
      <c r="V88" s="56"/>
    </row>
    <row r="89" spans="1:22" ht="13.5" hidden="1">
      <c r="A89" s="24"/>
      <c r="B89" s="10"/>
      <c r="C89" s="8"/>
      <c r="D89" s="21"/>
      <c r="E89" s="9"/>
      <c r="F89" s="7"/>
      <c r="G89" s="10">
        <f t="shared" si="16"/>
        <v>60</v>
      </c>
      <c r="H89" s="9"/>
      <c r="I89" s="7"/>
      <c r="J89" s="96"/>
      <c r="K89" s="60"/>
      <c r="L89" s="11"/>
      <c r="M89" s="11"/>
      <c r="N89" s="9"/>
      <c r="O89" s="9"/>
      <c r="P89" s="9"/>
      <c r="Q89" s="48"/>
      <c r="R89" s="59"/>
      <c r="S89" s="59"/>
      <c r="T89" s="59"/>
      <c r="U89" s="35"/>
      <c r="V89" s="56"/>
    </row>
    <row r="90" spans="1:22" ht="13.5" hidden="1">
      <c r="A90" s="24"/>
      <c r="B90" s="10"/>
      <c r="C90" s="8"/>
      <c r="D90" s="21"/>
      <c r="E90" s="9"/>
      <c r="F90" s="7"/>
      <c r="G90" s="10">
        <f t="shared" si="16"/>
        <v>60</v>
      </c>
      <c r="H90" s="9"/>
      <c r="I90" s="7"/>
      <c r="J90" s="96"/>
      <c r="K90" s="60"/>
      <c r="L90" s="11"/>
      <c r="M90" s="11"/>
      <c r="N90" s="9"/>
      <c r="O90" s="9"/>
      <c r="P90" s="9"/>
      <c r="Q90" s="48"/>
      <c r="R90" s="59"/>
      <c r="S90" s="59"/>
      <c r="T90" s="59"/>
      <c r="U90" s="35"/>
      <c r="V90" s="56"/>
    </row>
    <row r="91" spans="1:22" ht="13.5" hidden="1">
      <c r="A91" s="24"/>
      <c r="B91" s="10"/>
      <c r="C91" s="8"/>
      <c r="D91" s="21"/>
      <c r="E91" s="9"/>
      <c r="F91" s="7"/>
      <c r="G91" s="10">
        <f t="shared" si="16"/>
        <v>60</v>
      </c>
      <c r="H91" s="9"/>
      <c r="I91" s="7"/>
      <c r="J91" s="96"/>
      <c r="K91" s="60"/>
      <c r="L91" s="11"/>
      <c r="M91" s="11"/>
      <c r="N91" s="9"/>
      <c r="O91" s="9"/>
      <c r="P91" s="9"/>
      <c r="Q91" s="48"/>
      <c r="R91" s="59"/>
      <c r="S91" s="59"/>
      <c r="T91" s="59"/>
      <c r="U91" s="35"/>
      <c r="V91" s="56"/>
    </row>
    <row r="92" spans="1:22" ht="13.5" hidden="1">
      <c r="A92" s="24"/>
      <c r="B92" s="10"/>
      <c r="C92" s="8"/>
      <c r="D92" s="21"/>
      <c r="E92" s="9"/>
      <c r="F92" s="7"/>
      <c r="G92" s="10">
        <f t="shared" si="16"/>
        <v>60</v>
      </c>
      <c r="H92" s="9"/>
      <c r="I92" s="7"/>
      <c r="J92" s="96"/>
      <c r="K92" s="60"/>
      <c r="L92" s="11"/>
      <c r="M92" s="11"/>
      <c r="N92" s="9"/>
      <c r="O92" s="9"/>
      <c r="P92" s="9"/>
      <c r="Q92" s="48"/>
      <c r="R92" s="59"/>
      <c r="S92" s="59"/>
      <c r="T92" s="59"/>
      <c r="U92" s="35"/>
      <c r="V92" s="56"/>
    </row>
    <row r="93" spans="1:22" ht="13.5" hidden="1">
      <c r="A93" s="24"/>
      <c r="B93" s="10"/>
      <c r="C93" s="8"/>
      <c r="D93" s="21"/>
      <c r="E93" s="9"/>
      <c r="F93" s="7"/>
      <c r="G93" s="10">
        <f t="shared" si="16"/>
        <v>60</v>
      </c>
      <c r="H93" s="9"/>
      <c r="I93" s="7"/>
      <c r="J93" s="96"/>
      <c r="K93" s="60"/>
      <c r="L93" s="11"/>
      <c r="M93" s="11"/>
      <c r="N93" s="9"/>
      <c r="O93" s="9"/>
      <c r="P93" s="9"/>
      <c r="Q93" s="48"/>
      <c r="R93" s="59"/>
      <c r="S93" s="59"/>
      <c r="T93" s="59"/>
      <c r="U93" s="35"/>
      <c r="V93" s="56"/>
    </row>
    <row r="94" spans="1:22" ht="13.5" hidden="1">
      <c r="A94" s="24"/>
      <c r="B94" s="10"/>
      <c r="C94" s="8"/>
      <c r="D94" s="21"/>
      <c r="E94" s="9"/>
      <c r="F94" s="7"/>
      <c r="G94" s="10">
        <f t="shared" si="16"/>
        <v>60</v>
      </c>
      <c r="H94" s="9"/>
      <c r="I94" s="7"/>
      <c r="J94" s="7"/>
      <c r="K94" s="60"/>
      <c r="L94" s="11"/>
      <c r="M94" s="11"/>
      <c r="N94" s="9"/>
      <c r="O94" s="9"/>
      <c r="P94" s="9"/>
      <c r="Q94" s="48"/>
      <c r="R94" s="59"/>
      <c r="S94" s="59"/>
      <c r="T94" s="59"/>
      <c r="U94" s="35"/>
      <c r="V94" s="56"/>
    </row>
    <row r="95" spans="1:22" ht="13.5" hidden="1">
      <c r="A95" s="24"/>
      <c r="B95" s="10"/>
      <c r="C95" s="8"/>
      <c r="D95" s="21"/>
      <c r="E95" s="9"/>
      <c r="F95" s="7"/>
      <c r="G95" s="10">
        <f t="shared" si="16"/>
        <v>60</v>
      </c>
      <c r="H95" s="9"/>
      <c r="I95" s="7"/>
      <c r="J95" s="7"/>
      <c r="K95" s="60"/>
      <c r="L95" s="11"/>
      <c r="M95" s="11"/>
      <c r="N95" s="9"/>
      <c r="O95" s="9"/>
      <c r="P95" s="9"/>
      <c r="Q95" s="48"/>
      <c r="R95" s="59"/>
      <c r="S95" s="59"/>
      <c r="T95" s="59"/>
      <c r="U95" s="35"/>
      <c r="V95" s="56"/>
    </row>
    <row r="96" spans="1:22" ht="13.5" hidden="1">
      <c r="A96" s="24"/>
      <c r="B96" s="10"/>
      <c r="C96" s="8"/>
      <c r="D96" s="21"/>
      <c r="E96" s="9"/>
      <c r="F96" s="7"/>
      <c r="G96" s="10">
        <f t="shared" si="16"/>
        <v>60</v>
      </c>
      <c r="H96" s="9"/>
      <c r="I96" s="7"/>
      <c r="J96" s="7"/>
      <c r="K96" s="60"/>
      <c r="L96" s="11"/>
      <c r="M96" s="11"/>
      <c r="N96" s="9"/>
      <c r="O96" s="9"/>
      <c r="P96" s="9"/>
      <c r="Q96" s="48"/>
      <c r="R96" s="59"/>
      <c r="S96" s="59"/>
      <c r="T96" s="59"/>
      <c r="U96" s="35"/>
      <c r="V96" s="56"/>
    </row>
    <row r="97" spans="1:22" ht="13.5" hidden="1">
      <c r="A97" s="24"/>
      <c r="B97" s="10"/>
      <c r="C97" s="8"/>
      <c r="D97" s="21"/>
      <c r="E97" s="9"/>
      <c r="F97" s="7"/>
      <c r="G97" s="10">
        <f t="shared" si="16"/>
        <v>60</v>
      </c>
      <c r="H97" s="9"/>
      <c r="I97" s="7"/>
      <c r="J97" s="7"/>
      <c r="K97" s="60"/>
      <c r="L97" s="11"/>
      <c r="M97" s="11"/>
      <c r="N97" s="9"/>
      <c r="O97" s="9"/>
      <c r="P97" s="9"/>
      <c r="Q97" s="48"/>
      <c r="R97" s="59"/>
      <c r="S97" s="59"/>
      <c r="T97" s="59"/>
      <c r="U97" s="35"/>
      <c r="V97" s="56"/>
    </row>
    <row r="98" spans="1:22" ht="13.5" hidden="1">
      <c r="A98" s="24"/>
      <c r="B98" s="10"/>
      <c r="C98" s="8"/>
      <c r="D98" s="21"/>
      <c r="E98" s="9"/>
      <c r="F98" s="7"/>
      <c r="G98" s="10">
        <f t="shared" si="16"/>
        <v>60</v>
      </c>
      <c r="H98" s="9"/>
      <c r="I98" s="7"/>
      <c r="J98" s="7"/>
      <c r="K98" s="60"/>
      <c r="L98" s="11"/>
      <c r="M98" s="11"/>
      <c r="N98" s="9"/>
      <c r="O98" s="9"/>
      <c r="P98" s="9"/>
      <c r="Q98" s="48"/>
      <c r="R98" s="59"/>
      <c r="S98" s="59"/>
      <c r="T98" s="59"/>
      <c r="U98" s="35"/>
      <c r="V98" s="56"/>
    </row>
    <row r="99" spans="1:22" ht="13.5" hidden="1">
      <c r="A99" s="24"/>
      <c r="B99" s="10"/>
      <c r="C99" s="8"/>
      <c r="D99" s="21"/>
      <c r="E99" s="9"/>
      <c r="F99" s="7"/>
      <c r="G99" s="10">
        <f t="shared" si="16"/>
        <v>60</v>
      </c>
      <c r="H99" s="9"/>
      <c r="I99" s="7"/>
      <c r="J99" s="7"/>
      <c r="K99" s="60"/>
      <c r="L99" s="11"/>
      <c r="M99" s="11"/>
      <c r="N99" s="9"/>
      <c r="O99" s="9"/>
      <c r="P99" s="9"/>
      <c r="Q99" s="48"/>
      <c r="R99" s="59"/>
      <c r="S99" s="59"/>
      <c r="T99" s="59"/>
      <c r="U99" s="35"/>
      <c r="V99" s="56"/>
    </row>
    <row r="100" spans="1:22" ht="13.5" hidden="1">
      <c r="A100" s="24"/>
      <c r="B100" s="10"/>
      <c r="C100" s="8"/>
      <c r="D100" s="21"/>
      <c r="E100" s="9"/>
      <c r="F100" s="7"/>
      <c r="G100" s="10">
        <f t="shared" si="16"/>
        <v>60</v>
      </c>
      <c r="H100" s="9"/>
      <c r="I100" s="7"/>
      <c r="J100" s="7"/>
      <c r="K100" s="60"/>
      <c r="L100" s="11"/>
      <c r="M100" s="11"/>
      <c r="N100" s="9"/>
      <c r="O100" s="9"/>
      <c r="P100" s="9"/>
      <c r="Q100" s="48"/>
      <c r="R100" s="59"/>
      <c r="S100" s="59"/>
      <c r="T100" s="59"/>
      <c r="U100" s="35"/>
      <c r="V100" s="56"/>
    </row>
    <row r="101" spans="1:22" ht="13.5" hidden="1">
      <c r="A101" s="24"/>
      <c r="B101" s="10"/>
      <c r="C101" s="8"/>
      <c r="D101" s="21"/>
      <c r="E101" s="9"/>
      <c r="F101" s="7"/>
      <c r="G101" s="10">
        <f t="shared" si="16"/>
        <v>60</v>
      </c>
      <c r="H101" s="9"/>
      <c r="I101" s="7"/>
      <c r="J101" s="7"/>
      <c r="K101" s="60"/>
      <c r="L101" s="11"/>
      <c r="M101" s="11"/>
      <c r="N101" s="9"/>
      <c r="O101" s="9"/>
      <c r="P101" s="9"/>
      <c r="Q101" s="48"/>
      <c r="R101" s="59"/>
      <c r="S101" s="59"/>
      <c r="T101" s="59"/>
      <c r="U101" s="35"/>
      <c r="V101" s="56"/>
    </row>
    <row r="102" spans="1:22" ht="13.5" hidden="1">
      <c r="A102" s="24"/>
      <c r="B102" s="10"/>
      <c r="C102" s="8"/>
      <c r="D102" s="21"/>
      <c r="E102" s="9"/>
      <c r="F102" s="7"/>
      <c r="G102" s="10">
        <f t="shared" si="16"/>
        <v>60</v>
      </c>
      <c r="H102" s="9"/>
      <c r="I102" s="7"/>
      <c r="J102" s="7"/>
      <c r="K102" s="60"/>
      <c r="L102" s="11"/>
      <c r="M102" s="11"/>
      <c r="N102" s="9"/>
      <c r="O102" s="9"/>
      <c r="P102" s="9"/>
      <c r="Q102" s="48"/>
      <c r="R102" s="59"/>
      <c r="S102" s="59"/>
      <c r="T102" s="59"/>
      <c r="U102" s="35"/>
      <c r="V102" s="56"/>
    </row>
    <row r="103" spans="1:22" ht="13.5" hidden="1">
      <c r="A103" s="24"/>
      <c r="B103" s="10"/>
      <c r="C103" s="8"/>
      <c r="D103" s="21"/>
      <c r="E103" s="9"/>
      <c r="F103" s="7"/>
      <c r="G103" s="10">
        <f t="shared" si="16"/>
        <v>60</v>
      </c>
      <c r="H103" s="9"/>
      <c r="I103" s="7"/>
      <c r="J103" s="7"/>
      <c r="K103" s="60"/>
      <c r="L103" s="11"/>
      <c r="M103" s="11"/>
      <c r="N103" s="9"/>
      <c r="O103" s="9"/>
      <c r="P103" s="9"/>
      <c r="Q103" s="48"/>
      <c r="R103" s="59"/>
      <c r="S103" s="59"/>
      <c r="T103" s="59"/>
      <c r="U103" s="35"/>
      <c r="V103" s="56"/>
    </row>
    <row r="104" spans="1:22" ht="13.5" hidden="1">
      <c r="A104" s="24"/>
      <c r="B104" s="10"/>
      <c r="C104" s="8"/>
      <c r="D104" s="21"/>
      <c r="E104" s="9"/>
      <c r="F104" s="7"/>
      <c r="G104" s="10">
        <f aca="true" t="shared" si="17" ref="G104:G116">RANK(H104,H$8:H$116)</f>
        <v>60</v>
      </c>
      <c r="H104" s="9"/>
      <c r="I104" s="7"/>
      <c r="J104" s="7"/>
      <c r="K104" s="60"/>
      <c r="L104" s="11"/>
      <c r="M104" s="11"/>
      <c r="N104" s="9"/>
      <c r="O104" s="9"/>
      <c r="P104" s="9"/>
      <c r="Q104" s="48"/>
      <c r="R104" s="59"/>
      <c r="S104" s="59"/>
      <c r="T104" s="59"/>
      <c r="U104" s="35"/>
      <c r="V104" s="56"/>
    </row>
    <row r="105" spans="1:22" ht="13.5" hidden="1">
      <c r="A105" s="24"/>
      <c r="B105" s="10"/>
      <c r="C105" s="8"/>
      <c r="D105" s="21"/>
      <c r="E105" s="9"/>
      <c r="F105" s="7"/>
      <c r="G105" s="10">
        <f t="shared" si="17"/>
        <v>60</v>
      </c>
      <c r="H105" s="9"/>
      <c r="I105" s="7"/>
      <c r="J105" s="7"/>
      <c r="K105" s="60"/>
      <c r="L105" s="11"/>
      <c r="M105" s="11"/>
      <c r="N105" s="9"/>
      <c r="O105" s="9"/>
      <c r="P105" s="9"/>
      <c r="Q105" s="48"/>
      <c r="R105" s="59"/>
      <c r="S105" s="59"/>
      <c r="T105" s="59"/>
      <c r="U105" s="35"/>
      <c r="V105" s="56"/>
    </row>
    <row r="106" spans="1:22" ht="13.5" hidden="1">
      <c r="A106" s="24"/>
      <c r="B106" s="10"/>
      <c r="C106" s="8"/>
      <c r="D106" s="21"/>
      <c r="E106" s="9"/>
      <c r="F106" s="7"/>
      <c r="G106" s="10">
        <f t="shared" si="17"/>
        <v>60</v>
      </c>
      <c r="H106" s="9"/>
      <c r="I106" s="7"/>
      <c r="J106" s="7"/>
      <c r="K106" s="60"/>
      <c r="L106" s="11"/>
      <c r="M106" s="11"/>
      <c r="N106" s="9"/>
      <c r="O106" s="9"/>
      <c r="P106" s="9"/>
      <c r="Q106" s="48"/>
      <c r="R106" s="59"/>
      <c r="S106" s="59"/>
      <c r="T106" s="59"/>
      <c r="U106" s="35"/>
      <c r="V106" s="56"/>
    </row>
    <row r="107" spans="1:22" ht="13.5" hidden="1">
      <c r="A107" s="24"/>
      <c r="B107" s="10"/>
      <c r="C107" s="8"/>
      <c r="D107" s="21"/>
      <c r="E107" s="9"/>
      <c r="F107" s="7"/>
      <c r="G107" s="10">
        <f t="shared" si="17"/>
        <v>60</v>
      </c>
      <c r="H107" s="9"/>
      <c r="I107" s="7"/>
      <c r="J107" s="7"/>
      <c r="K107" s="60"/>
      <c r="L107" s="11"/>
      <c r="M107" s="11"/>
      <c r="N107" s="9"/>
      <c r="O107" s="9"/>
      <c r="P107" s="9"/>
      <c r="Q107" s="48"/>
      <c r="R107" s="59"/>
      <c r="S107" s="59"/>
      <c r="T107" s="59"/>
      <c r="U107" s="35"/>
      <c r="V107" s="56"/>
    </row>
    <row r="108" spans="1:22" ht="13.5" hidden="1">
      <c r="A108" s="24"/>
      <c r="B108" s="10"/>
      <c r="C108" s="8"/>
      <c r="D108" s="21"/>
      <c r="E108" s="9"/>
      <c r="F108" s="7"/>
      <c r="G108" s="10">
        <f t="shared" si="17"/>
        <v>60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59"/>
      <c r="T108" s="59"/>
      <c r="U108" s="35"/>
      <c r="V108" s="56"/>
    </row>
    <row r="109" spans="1:22" ht="13.5" hidden="1">
      <c r="A109" s="24"/>
      <c r="B109" s="10"/>
      <c r="C109" s="8"/>
      <c r="D109" s="21"/>
      <c r="E109" s="9"/>
      <c r="F109" s="7"/>
      <c r="G109" s="10">
        <f t="shared" si="17"/>
        <v>60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59"/>
      <c r="T109" s="59"/>
      <c r="U109" s="35"/>
      <c r="V109" s="56"/>
    </row>
    <row r="110" spans="1:22" ht="13.5" hidden="1">
      <c r="A110" s="24"/>
      <c r="B110" s="10"/>
      <c r="C110" s="8"/>
      <c r="D110" s="21"/>
      <c r="E110" s="9"/>
      <c r="F110" s="7"/>
      <c r="G110" s="10">
        <f t="shared" si="17"/>
        <v>60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59"/>
      <c r="T110" s="59"/>
      <c r="U110" s="35"/>
      <c r="V110" s="56"/>
    </row>
    <row r="111" spans="1:22" ht="13.5" hidden="1">
      <c r="A111" s="24"/>
      <c r="B111" s="10"/>
      <c r="C111" s="8"/>
      <c r="D111" s="21"/>
      <c r="E111" s="9"/>
      <c r="F111" s="7"/>
      <c r="G111" s="10">
        <f t="shared" si="17"/>
        <v>60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59"/>
      <c r="T111" s="59"/>
      <c r="U111" s="35"/>
      <c r="V111" s="56"/>
    </row>
    <row r="112" spans="1:22" ht="13.5" hidden="1">
      <c r="A112" s="24"/>
      <c r="B112" s="10"/>
      <c r="C112" s="8"/>
      <c r="D112" s="21"/>
      <c r="E112" s="9"/>
      <c r="F112" s="7"/>
      <c r="G112" s="10">
        <f t="shared" si="17"/>
        <v>60</v>
      </c>
      <c r="H112" s="9"/>
      <c r="I112" s="7"/>
      <c r="J112" s="7"/>
      <c r="K112" s="60"/>
      <c r="L112" s="11"/>
      <c r="M112" s="11"/>
      <c r="N112" s="9"/>
      <c r="O112" s="9"/>
      <c r="P112" s="9"/>
      <c r="Q112" s="48"/>
      <c r="R112" s="59"/>
      <c r="S112" s="59"/>
      <c r="T112" s="59"/>
      <c r="U112" s="35"/>
      <c r="V112" s="56"/>
    </row>
    <row r="113" spans="1:22" ht="13.5" hidden="1">
      <c r="A113" s="24"/>
      <c r="B113" s="10"/>
      <c r="C113" s="8"/>
      <c r="D113" s="21"/>
      <c r="E113" s="9"/>
      <c r="F113" s="7"/>
      <c r="G113" s="10">
        <f t="shared" si="17"/>
        <v>60</v>
      </c>
      <c r="H113" s="9"/>
      <c r="I113" s="7"/>
      <c r="J113" s="7"/>
      <c r="K113" s="60"/>
      <c r="L113" s="11"/>
      <c r="M113" s="11"/>
      <c r="N113" s="9"/>
      <c r="O113" s="9"/>
      <c r="P113" s="9"/>
      <c r="Q113" s="48"/>
      <c r="R113" s="59"/>
      <c r="S113" s="59"/>
      <c r="T113" s="59"/>
      <c r="U113" s="35"/>
      <c r="V113" s="56"/>
    </row>
    <row r="114" spans="1:22" ht="13.5" hidden="1">
      <c r="A114" s="24"/>
      <c r="B114" s="10"/>
      <c r="C114" s="8"/>
      <c r="D114" s="21"/>
      <c r="E114" s="9"/>
      <c r="F114" s="7"/>
      <c r="G114" s="10">
        <f t="shared" si="17"/>
        <v>60</v>
      </c>
      <c r="H114" s="9"/>
      <c r="I114" s="7"/>
      <c r="J114" s="7"/>
      <c r="K114" s="60"/>
      <c r="L114" s="11"/>
      <c r="M114" s="11"/>
      <c r="N114" s="9"/>
      <c r="O114" s="9"/>
      <c r="P114" s="9"/>
      <c r="Q114" s="48"/>
      <c r="R114" s="59"/>
      <c r="S114" s="59"/>
      <c r="T114" s="59"/>
      <c r="U114" s="35"/>
      <c r="V114" s="56"/>
    </row>
    <row r="115" spans="1:22" ht="13.5" hidden="1">
      <c r="A115" s="24"/>
      <c r="B115" s="10"/>
      <c r="C115" s="8"/>
      <c r="D115" s="21"/>
      <c r="E115" s="9"/>
      <c r="F115" s="7"/>
      <c r="G115" s="10">
        <f t="shared" si="17"/>
        <v>60</v>
      </c>
      <c r="H115" s="9"/>
      <c r="I115" s="7"/>
      <c r="J115" s="7"/>
      <c r="K115" s="60"/>
      <c r="L115" s="11"/>
      <c r="M115" s="11"/>
      <c r="N115" s="9"/>
      <c r="O115" s="9"/>
      <c r="P115" s="9"/>
      <c r="Q115" s="48"/>
      <c r="R115" s="59"/>
      <c r="S115" s="59"/>
      <c r="T115" s="59"/>
      <c r="U115" s="35"/>
      <c r="V115" s="56"/>
    </row>
    <row r="116" spans="1:22" ht="13.5" hidden="1">
      <c r="A116" s="24"/>
      <c r="B116" s="10"/>
      <c r="C116" s="8"/>
      <c r="D116" s="21"/>
      <c r="E116" s="9"/>
      <c r="F116" s="7"/>
      <c r="G116" s="10">
        <f t="shared" si="17"/>
        <v>60</v>
      </c>
      <c r="H116" s="9"/>
      <c r="I116" s="7"/>
      <c r="J116" s="7"/>
      <c r="K116" s="60"/>
      <c r="L116" s="11"/>
      <c r="M116" s="11"/>
      <c r="N116" s="9"/>
      <c r="O116" s="9"/>
      <c r="P116" s="9"/>
      <c r="Q116" s="48"/>
      <c r="R116" s="59"/>
      <c r="S116" s="59"/>
      <c r="T116" s="59"/>
      <c r="U116" s="35"/>
      <c r="V116" s="56"/>
    </row>
    <row r="117" spans="1:22" ht="13.5" hidden="1">
      <c r="A117" s="63"/>
      <c r="B117" s="64"/>
      <c r="C117" s="65"/>
      <c r="D117" s="66"/>
      <c r="E117" s="67"/>
      <c r="F117" s="68"/>
      <c r="G117" s="64"/>
      <c r="H117" s="67"/>
      <c r="I117" s="68"/>
      <c r="J117" s="68"/>
      <c r="K117" s="69"/>
      <c r="L117" s="70"/>
      <c r="M117" s="70"/>
      <c r="N117" s="67"/>
      <c r="O117" s="67"/>
      <c r="P117" s="67"/>
      <c r="Q117" s="71"/>
      <c r="R117" s="39"/>
      <c r="S117" s="39"/>
      <c r="T117" s="39"/>
      <c r="U117" s="72"/>
      <c r="V117" s="73"/>
    </row>
    <row r="118" spans="1:22" ht="13.5" hidden="1">
      <c r="A118" s="83"/>
      <c r="B118" s="84"/>
      <c r="D118" s="47"/>
      <c r="E118" s="67"/>
      <c r="F118" s="68"/>
      <c r="G118" s="64"/>
      <c r="H118" s="67"/>
      <c r="I118" s="68"/>
      <c r="J118" s="68"/>
      <c r="K118" s="69"/>
      <c r="L118" s="85"/>
      <c r="M118" s="85"/>
      <c r="N118" s="1"/>
      <c r="O118" s="1"/>
      <c r="P118" s="1"/>
      <c r="Q118" s="71"/>
      <c r="R118" s="39"/>
      <c r="S118" s="39"/>
      <c r="T118" s="39"/>
      <c r="U118" s="86"/>
      <c r="V118" s="73"/>
    </row>
    <row r="119" ht="13.5" hidden="1"/>
    <row r="121" spans="1:22" s="68" customFormat="1" ht="13.5">
      <c r="A121" s="63"/>
      <c r="B121" s="64"/>
      <c r="C121" s="65"/>
      <c r="D121" s="66"/>
      <c r="E121" s="67"/>
      <c r="G121" s="64"/>
      <c r="H121" s="67"/>
      <c r="K121" s="69"/>
      <c r="L121" s="70"/>
      <c r="M121" s="70"/>
      <c r="N121" s="67"/>
      <c r="O121" s="67"/>
      <c r="P121" s="67"/>
      <c r="Q121" s="71"/>
      <c r="R121" s="39"/>
      <c r="S121" s="39"/>
      <c r="T121" s="39"/>
      <c r="U121" s="72"/>
      <c r="V121" s="73"/>
    </row>
    <row r="122" spans="3:22" s="68" customFormat="1" ht="13.5">
      <c r="C122" s="65"/>
      <c r="D122" s="77" t="s">
        <v>70</v>
      </c>
      <c r="E122" s="87">
        <f>SUM(E8:E116)</f>
        <v>7809.600000000003</v>
      </c>
      <c r="F122" s="87">
        <f>SUM(F8:F116)</f>
        <v>898</v>
      </c>
      <c r="G122" s="87"/>
      <c r="H122" s="87">
        <f>SUM(H8:H116)</f>
        <v>15063.800000000007</v>
      </c>
      <c r="I122" s="87">
        <f>SUM(I8:I116)</f>
        <v>1758</v>
      </c>
      <c r="J122" s="87">
        <f>SUM(J8:J116)</f>
        <v>93052</v>
      </c>
      <c r="K122" s="88"/>
      <c r="Q122" s="39"/>
      <c r="R122" s="89"/>
      <c r="S122" s="89"/>
      <c r="T122" s="89"/>
      <c r="V122" s="53"/>
    </row>
    <row r="123" spans="3:22" s="68" customFormat="1" ht="13.5">
      <c r="C123" s="65"/>
      <c r="D123" s="76" t="s">
        <v>46</v>
      </c>
      <c r="E123" s="90">
        <f>AVERAGE(E8:E116)</f>
        <v>128.02622950819676</v>
      </c>
      <c r="F123" s="90">
        <f>AVERAGE(F8:F116)</f>
        <v>14.721311475409836</v>
      </c>
      <c r="G123" s="90"/>
      <c r="H123" s="90">
        <f>AVERAGE(H8:H116)</f>
        <v>246.94754098360667</v>
      </c>
      <c r="I123" s="90">
        <f>AVERAGE(I8:I116)</f>
        <v>28.81967213114754</v>
      </c>
      <c r="J123" s="90">
        <f>AVERAGE(J8:J116)</f>
        <v>1525.4426229508197</v>
      </c>
      <c r="K123" s="91">
        <f>H122/J122</f>
        <v>0.16188582727937076</v>
      </c>
      <c r="Q123" s="39"/>
      <c r="R123" s="92"/>
      <c r="S123" s="92"/>
      <c r="T123" s="92"/>
      <c r="V123" s="53"/>
    </row>
    <row r="124" spans="3:20" ht="13.5">
      <c r="C124" s="25" t="s">
        <v>71</v>
      </c>
      <c r="D124" s="25"/>
      <c r="E124" s="25"/>
      <c r="F124" s="25"/>
      <c r="H124" s="1"/>
      <c r="R124" s="25"/>
      <c r="S124" s="25"/>
      <c r="T124" s="25"/>
    </row>
    <row r="125" spans="3:10" ht="13.5">
      <c r="C125"/>
      <c r="D125"/>
      <c r="J125" s="25"/>
    </row>
    <row r="126" spans="3:10" ht="13.5">
      <c r="C126"/>
      <c r="D126"/>
      <c r="J126" s="25"/>
    </row>
    <row r="127" spans="3:4" ht="13.5">
      <c r="C127"/>
      <c r="D127"/>
    </row>
    <row r="128" spans="3:4" ht="13.5">
      <c r="C128"/>
      <c r="D128"/>
    </row>
    <row r="129" spans="3:20" ht="13.5">
      <c r="C129" s="25"/>
      <c r="D129" s="25"/>
      <c r="E129" s="25"/>
      <c r="F129" s="25"/>
      <c r="G129" s="25"/>
      <c r="H129" s="25"/>
      <c r="I129" s="25"/>
      <c r="J129" s="25"/>
      <c r="R129" s="25"/>
      <c r="S129" s="25"/>
      <c r="T129" s="25"/>
    </row>
    <row r="130" spans="4:20" ht="13.5">
      <c r="D130" s="25"/>
      <c r="E130" s="25"/>
      <c r="F130" s="25"/>
      <c r="G130" s="25"/>
      <c r="H130" s="25"/>
      <c r="I130" s="25"/>
      <c r="J130" s="25"/>
      <c r="R130" s="25"/>
      <c r="S130" s="25"/>
      <c r="T130" s="25"/>
    </row>
    <row r="131" spans="3:20" ht="13.5">
      <c r="C131" s="25"/>
      <c r="D131" s="25"/>
      <c r="E131" s="25"/>
      <c r="F131" s="25"/>
      <c r="G131" s="25"/>
      <c r="H131" s="25"/>
      <c r="I131" s="25"/>
      <c r="J131" s="25"/>
      <c r="R131" s="25"/>
      <c r="S131" s="25"/>
      <c r="T131" s="25"/>
    </row>
    <row r="132" spans="3:20" ht="13.5">
      <c r="C132" s="25"/>
      <c r="D132" s="25"/>
      <c r="E132" s="25"/>
      <c r="F132" s="25"/>
      <c r="G132" s="25"/>
      <c r="H132" s="25"/>
      <c r="I132" s="25"/>
      <c r="J132" s="25"/>
      <c r="R132" s="25"/>
      <c r="S132" s="25"/>
      <c r="T132" s="25"/>
    </row>
    <row r="133" spans="3:20" ht="13.5">
      <c r="C133" s="25"/>
      <c r="D133" s="25"/>
      <c r="E133" s="25"/>
      <c r="F133" s="25"/>
      <c r="G133" s="25"/>
      <c r="H133" s="25"/>
      <c r="I133" s="25"/>
      <c r="J133" s="25"/>
      <c r="R133" s="25"/>
      <c r="S133" s="25"/>
      <c r="T133" s="25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M2" sqref="M2"/>
    </sheetView>
  </sheetViews>
  <sheetFormatPr defaultColWidth="9.00390625" defaultRowHeight="13.5"/>
  <cols>
    <col min="1" max="1" width="3.75390625" style="29" bestFit="1" customWidth="1"/>
    <col min="2" max="2" width="7.75390625" style="29" customWidth="1"/>
    <col min="3" max="3" width="6.00390625" style="29" bestFit="1" customWidth="1"/>
    <col min="4" max="4" width="7.50390625" style="39" bestFit="1" customWidth="1"/>
    <col min="5" max="5" width="4.50390625" style="29" bestFit="1" customWidth="1"/>
    <col min="6" max="6" width="7.50390625" style="39" bestFit="1" customWidth="1"/>
    <col min="7" max="7" width="4.50390625" style="29" bestFit="1" customWidth="1"/>
    <col min="8" max="8" width="7.50390625" style="39" bestFit="1" customWidth="1"/>
    <col min="9" max="9" width="7.125" style="29" customWidth="1"/>
    <col min="10" max="10" width="7.50390625" style="39" bestFit="1" customWidth="1"/>
    <col min="11" max="11" width="6.50390625" style="29" customWidth="1"/>
    <col min="12" max="12" width="7.50390625" style="39" bestFit="1" customWidth="1"/>
    <col min="13" max="13" width="6.00390625" style="29" customWidth="1"/>
    <col min="14" max="14" width="7.50390625" style="39" bestFit="1" customWidth="1"/>
    <col min="15" max="15" width="7.50390625" style="29" bestFit="1" customWidth="1"/>
    <col min="16" max="16384" width="9.00390625" style="29" customWidth="1"/>
  </cols>
  <sheetData>
    <row r="1" ht="11.25">
      <c r="J1" s="39" t="s">
        <v>62</v>
      </c>
    </row>
    <row r="2" spans="2:11" ht="11.25">
      <c r="B2" s="29" t="s">
        <v>61</v>
      </c>
      <c r="I2" s="40" t="s">
        <v>67</v>
      </c>
      <c r="J2" s="43"/>
      <c r="K2" s="29" t="s">
        <v>65</v>
      </c>
    </row>
    <row r="4" spans="2:13" ht="11.25">
      <c r="B4" s="29" t="s">
        <v>66</v>
      </c>
      <c r="J4" s="103" t="str">
        <f>DATA!A5</f>
        <v>MAY</v>
      </c>
      <c r="K4" s="50">
        <f>DATA!A4</f>
        <v>61</v>
      </c>
      <c r="L4" s="51" t="s">
        <v>185</v>
      </c>
      <c r="M4" s="52">
        <f>DATA!D4</f>
        <v>0.16712328767123288</v>
      </c>
    </row>
    <row r="6" spans="2:15" s="40" customFormat="1" ht="11.25">
      <c r="B6" s="41" t="s">
        <v>54</v>
      </c>
      <c r="C6" s="41" t="s">
        <v>59</v>
      </c>
      <c r="D6" s="41" t="s">
        <v>55</v>
      </c>
      <c r="E6" s="41" t="s">
        <v>45</v>
      </c>
      <c r="F6" s="41" t="s">
        <v>56</v>
      </c>
      <c r="G6" s="41" t="s">
        <v>59</v>
      </c>
      <c r="H6" s="41" t="s">
        <v>57</v>
      </c>
      <c r="I6" s="41" t="s">
        <v>60</v>
      </c>
      <c r="J6" s="41" t="s">
        <v>74</v>
      </c>
      <c r="K6" s="41" t="s">
        <v>59</v>
      </c>
      <c r="L6" s="41" t="s">
        <v>75</v>
      </c>
      <c r="M6" s="41" t="s">
        <v>59</v>
      </c>
      <c r="N6" s="41" t="s">
        <v>58</v>
      </c>
      <c r="O6" s="41" t="s">
        <v>59</v>
      </c>
    </row>
    <row r="7" spans="1:15" s="47" customFormat="1" ht="15" customHeight="1">
      <c r="A7" s="42">
        <v>1</v>
      </c>
      <c r="B7" s="43" t="s">
        <v>104</v>
      </c>
      <c r="C7" s="44">
        <v>896.7</v>
      </c>
      <c r="D7" s="43" t="s">
        <v>117</v>
      </c>
      <c r="E7" s="45">
        <v>61</v>
      </c>
      <c r="F7" s="43" t="s">
        <v>104</v>
      </c>
      <c r="G7" s="45">
        <v>4800</v>
      </c>
      <c r="H7" s="75" t="s">
        <v>111</v>
      </c>
      <c r="I7" s="97">
        <v>0.31483333333333335</v>
      </c>
      <c r="J7" s="43" t="s">
        <v>186</v>
      </c>
      <c r="K7" s="46">
        <v>20.108333333333334</v>
      </c>
      <c r="L7" s="43" t="s">
        <v>189</v>
      </c>
      <c r="M7" s="46">
        <v>21.336363636363636</v>
      </c>
      <c r="N7" s="43" t="s">
        <v>111</v>
      </c>
      <c r="O7" s="46">
        <v>265.87808219178083</v>
      </c>
    </row>
    <row r="8" spans="1:15" s="47" customFormat="1" ht="15" customHeight="1">
      <c r="A8" s="42">
        <v>2</v>
      </c>
      <c r="B8" s="43" t="s">
        <v>90</v>
      </c>
      <c r="C8" s="44">
        <v>722.2</v>
      </c>
      <c r="D8" s="43" t="s">
        <v>14</v>
      </c>
      <c r="E8" s="45">
        <v>61</v>
      </c>
      <c r="F8" s="43" t="s">
        <v>116</v>
      </c>
      <c r="G8" s="45">
        <v>4400</v>
      </c>
      <c r="H8" s="75" t="s">
        <v>7</v>
      </c>
      <c r="I8" s="97">
        <v>0.30833333333333335</v>
      </c>
      <c r="J8" s="43" t="s">
        <v>87</v>
      </c>
      <c r="K8" s="46">
        <v>16.6</v>
      </c>
      <c r="L8" s="43" t="s">
        <v>88</v>
      </c>
      <c r="M8" s="46">
        <v>16.687096774193545</v>
      </c>
      <c r="N8" s="43" t="s">
        <v>7</v>
      </c>
      <c r="O8" s="46">
        <v>169.45205479452054</v>
      </c>
    </row>
    <row r="9" spans="1:15" s="47" customFormat="1" ht="15" customHeight="1">
      <c r="A9" s="42">
        <v>3</v>
      </c>
      <c r="B9" s="43" t="s">
        <v>87</v>
      </c>
      <c r="C9" s="44">
        <v>667</v>
      </c>
      <c r="D9" s="43" t="s">
        <v>90</v>
      </c>
      <c r="E9" s="45">
        <v>60</v>
      </c>
      <c r="F9" s="43" t="s">
        <v>120</v>
      </c>
      <c r="G9" s="45">
        <v>4000</v>
      </c>
      <c r="H9" s="75" t="s">
        <v>28</v>
      </c>
      <c r="I9" s="97">
        <v>0.26439999999999997</v>
      </c>
      <c r="J9" s="43" t="s">
        <v>191</v>
      </c>
      <c r="K9" s="46">
        <v>15.192857142857141</v>
      </c>
      <c r="L9" s="43" t="s">
        <v>87</v>
      </c>
      <c r="M9" s="46">
        <v>15.511627906976743</v>
      </c>
      <c r="N9" s="43" t="s">
        <v>90</v>
      </c>
      <c r="O9" s="46">
        <v>95.48767123287678</v>
      </c>
    </row>
    <row r="10" spans="1:15" s="47" customFormat="1" ht="15" customHeight="1">
      <c r="A10" s="42">
        <v>4</v>
      </c>
      <c r="B10" s="43" t="s">
        <v>116</v>
      </c>
      <c r="C10" s="44">
        <v>633</v>
      </c>
      <c r="D10" s="43" t="s">
        <v>104</v>
      </c>
      <c r="E10" s="45">
        <v>59</v>
      </c>
      <c r="F10" s="43" t="s">
        <v>90</v>
      </c>
      <c r="G10" s="45">
        <v>3750</v>
      </c>
      <c r="H10" s="75" t="s">
        <v>27</v>
      </c>
      <c r="I10" s="97">
        <v>0.2425</v>
      </c>
      <c r="J10" s="43" t="s">
        <v>88</v>
      </c>
      <c r="K10" s="46">
        <v>15.01764705882353</v>
      </c>
      <c r="L10" s="43" t="s">
        <v>104</v>
      </c>
      <c r="M10" s="46">
        <v>15.198305084745764</v>
      </c>
      <c r="N10" s="43" t="s">
        <v>104</v>
      </c>
      <c r="O10" s="46">
        <v>94.50821917808219</v>
      </c>
    </row>
    <row r="11" spans="1:15" s="47" customFormat="1" ht="15" customHeight="1">
      <c r="A11" s="42">
        <v>5</v>
      </c>
      <c r="B11" s="43" t="s">
        <v>120</v>
      </c>
      <c r="C11" s="44">
        <v>595</v>
      </c>
      <c r="D11" s="43" t="s">
        <v>116</v>
      </c>
      <c r="E11" s="45">
        <v>59</v>
      </c>
      <c r="F11" s="43" t="s">
        <v>69</v>
      </c>
      <c r="G11" s="45">
        <v>3600</v>
      </c>
      <c r="H11" s="75" t="s">
        <v>14</v>
      </c>
      <c r="I11" s="97">
        <v>0.2388888888888889</v>
      </c>
      <c r="J11" s="43" t="s">
        <v>104</v>
      </c>
      <c r="K11" s="46">
        <v>14.80967741935484</v>
      </c>
      <c r="L11" s="43" t="s">
        <v>175</v>
      </c>
      <c r="M11" s="46">
        <v>13.852941176470589</v>
      </c>
      <c r="N11" s="43" t="s">
        <v>87</v>
      </c>
      <c r="O11" s="46">
        <v>82.06849315068496</v>
      </c>
    </row>
    <row r="12" spans="1:15" s="47" customFormat="1" ht="15" customHeight="1">
      <c r="A12" s="42">
        <v>6</v>
      </c>
      <c r="B12" s="43" t="s">
        <v>69</v>
      </c>
      <c r="C12" s="44">
        <v>591</v>
      </c>
      <c r="D12" s="43" t="s">
        <v>69</v>
      </c>
      <c r="E12" s="45">
        <v>57</v>
      </c>
      <c r="F12" s="43" t="s">
        <v>87</v>
      </c>
      <c r="G12" s="45">
        <v>3500</v>
      </c>
      <c r="H12" s="75" t="s">
        <v>112</v>
      </c>
      <c r="I12" s="97">
        <v>0.2214</v>
      </c>
      <c r="J12" s="43" t="s">
        <v>175</v>
      </c>
      <c r="K12" s="46">
        <v>14.342857142857143</v>
      </c>
      <c r="L12" s="43" t="s">
        <v>186</v>
      </c>
      <c r="M12" s="46">
        <v>13.825714285714286</v>
      </c>
      <c r="N12" s="43" t="s">
        <v>27</v>
      </c>
      <c r="O12" s="46">
        <v>75.37671232876713</v>
      </c>
    </row>
    <row r="13" spans="1:15" s="47" customFormat="1" ht="15" customHeight="1">
      <c r="A13" s="42">
        <v>7</v>
      </c>
      <c r="B13" s="43" t="s">
        <v>111</v>
      </c>
      <c r="C13" s="44">
        <v>566.7</v>
      </c>
      <c r="D13" s="43" t="s">
        <v>171</v>
      </c>
      <c r="E13" s="45">
        <v>56</v>
      </c>
      <c r="F13" s="43" t="s">
        <v>88</v>
      </c>
      <c r="G13" s="45">
        <v>3360</v>
      </c>
      <c r="H13" s="75" t="s">
        <v>110</v>
      </c>
      <c r="I13" s="97">
        <v>0.20566666666666666</v>
      </c>
      <c r="J13" s="43" t="s">
        <v>120</v>
      </c>
      <c r="K13" s="46">
        <v>14.316666666666668</v>
      </c>
      <c r="L13" s="43" t="s">
        <v>111</v>
      </c>
      <c r="M13" s="46">
        <v>13.492857142857144</v>
      </c>
      <c r="N13" s="43" t="s">
        <v>16</v>
      </c>
      <c r="O13" s="46">
        <v>75.20410958904102</v>
      </c>
    </row>
    <row r="14" spans="1:15" s="47" customFormat="1" ht="15" customHeight="1">
      <c r="A14" s="42">
        <v>8</v>
      </c>
      <c r="B14" s="43" t="s">
        <v>88</v>
      </c>
      <c r="C14" s="44">
        <v>517.3</v>
      </c>
      <c r="D14" s="43" t="s">
        <v>107</v>
      </c>
      <c r="E14" s="45">
        <v>54</v>
      </c>
      <c r="F14" s="43" t="s">
        <v>199</v>
      </c>
      <c r="G14" s="45">
        <v>3000</v>
      </c>
      <c r="H14" s="75" t="s">
        <v>24</v>
      </c>
      <c r="I14" s="97">
        <v>0.2</v>
      </c>
      <c r="J14" s="43" t="s">
        <v>111</v>
      </c>
      <c r="K14" s="46">
        <v>13.970967741935485</v>
      </c>
      <c r="L14" s="43" t="s">
        <v>120</v>
      </c>
      <c r="M14" s="46">
        <v>13.222222222222221</v>
      </c>
      <c r="N14" s="43" t="s">
        <v>175</v>
      </c>
      <c r="O14" s="46">
        <v>69.90410958904107</v>
      </c>
    </row>
    <row r="15" spans="1:15" s="47" customFormat="1" ht="15" customHeight="1">
      <c r="A15" s="42">
        <v>9</v>
      </c>
      <c r="B15" s="43" t="s">
        <v>102</v>
      </c>
      <c r="C15" s="44">
        <v>504.5</v>
      </c>
      <c r="D15" s="43" t="s">
        <v>102</v>
      </c>
      <c r="E15" s="45">
        <v>52</v>
      </c>
      <c r="F15" s="43" t="s">
        <v>171</v>
      </c>
      <c r="G15" s="45">
        <v>3000</v>
      </c>
      <c r="H15" s="75" t="s">
        <v>16</v>
      </c>
      <c r="I15" s="97">
        <v>0.19845833333333332</v>
      </c>
      <c r="J15" s="43" t="s">
        <v>18</v>
      </c>
      <c r="K15" s="46">
        <v>13.716666666666667</v>
      </c>
      <c r="L15" s="43" t="s">
        <v>199</v>
      </c>
      <c r="M15" s="46">
        <v>12.461538461538462</v>
      </c>
      <c r="N15" s="43" t="s">
        <v>187</v>
      </c>
      <c r="O15" s="46">
        <v>69.90410958904107</v>
      </c>
    </row>
    <row r="16" spans="1:15" s="47" customFormat="1" ht="15" customHeight="1">
      <c r="A16" s="42">
        <v>10</v>
      </c>
      <c r="B16" s="43" t="s">
        <v>199</v>
      </c>
      <c r="C16" s="44">
        <v>486</v>
      </c>
      <c r="D16" s="43" t="s">
        <v>187</v>
      </c>
      <c r="E16" s="45">
        <v>51</v>
      </c>
      <c r="F16" s="43" t="s">
        <v>102</v>
      </c>
      <c r="G16" s="45">
        <v>2750</v>
      </c>
      <c r="H16" s="75" t="s">
        <v>72</v>
      </c>
      <c r="I16" s="97">
        <v>0.1977</v>
      </c>
      <c r="J16" s="43" t="s">
        <v>189</v>
      </c>
      <c r="K16" s="46">
        <v>13.328571428571427</v>
      </c>
      <c r="L16" s="43" t="s">
        <v>18</v>
      </c>
      <c r="M16" s="46">
        <v>12.383333333333333</v>
      </c>
      <c r="N16" s="43" t="s">
        <v>186</v>
      </c>
      <c r="O16" s="46">
        <v>66.09178082191778</v>
      </c>
    </row>
    <row r="17" spans="1:15" s="47" customFormat="1" ht="15" customHeight="1">
      <c r="A17" s="42">
        <v>11</v>
      </c>
      <c r="B17" s="43" t="s">
        <v>186</v>
      </c>
      <c r="C17" s="44">
        <v>483.9</v>
      </c>
      <c r="D17" s="43" t="s">
        <v>7</v>
      </c>
      <c r="E17" s="45">
        <v>51</v>
      </c>
      <c r="F17" s="43" t="s">
        <v>186</v>
      </c>
      <c r="G17" s="45">
        <v>2500</v>
      </c>
      <c r="H17" s="75" t="s">
        <v>187</v>
      </c>
      <c r="I17" s="97">
        <v>0.19625</v>
      </c>
      <c r="J17" s="43" t="s">
        <v>116</v>
      </c>
      <c r="K17" s="46">
        <v>13.172413793103448</v>
      </c>
      <c r="L17" s="43" t="s">
        <v>90</v>
      </c>
      <c r="M17" s="46">
        <v>12.036666666666667</v>
      </c>
      <c r="N17" s="43" t="s">
        <v>14</v>
      </c>
      <c r="O17" s="46">
        <v>51.671232876712324</v>
      </c>
    </row>
    <row r="18" spans="1:15" s="47" customFormat="1" ht="15" customHeight="1">
      <c r="A18" s="42">
        <v>12</v>
      </c>
      <c r="B18" s="43" t="s">
        <v>16</v>
      </c>
      <c r="C18" s="44">
        <v>476.29999999999995</v>
      </c>
      <c r="D18" s="43" t="s">
        <v>16</v>
      </c>
      <c r="E18" s="45">
        <v>49</v>
      </c>
      <c r="F18" s="43" t="s">
        <v>16</v>
      </c>
      <c r="G18" s="45">
        <v>2400</v>
      </c>
      <c r="H18" s="75" t="s">
        <v>175</v>
      </c>
      <c r="I18" s="97">
        <v>0.19625</v>
      </c>
      <c r="J18" s="43" t="s">
        <v>199</v>
      </c>
      <c r="K18" s="46">
        <v>12.894736842105264</v>
      </c>
      <c r="L18" s="43" t="s">
        <v>76</v>
      </c>
      <c r="M18" s="46">
        <v>11.789473684210526</v>
      </c>
      <c r="N18" s="43" t="s">
        <v>28</v>
      </c>
      <c r="O18" s="46">
        <v>48.63835616438355</v>
      </c>
    </row>
    <row r="19" spans="1:15" s="47" customFormat="1" ht="15" customHeight="1">
      <c r="A19" s="42">
        <v>13</v>
      </c>
      <c r="B19" s="43" t="s">
        <v>187</v>
      </c>
      <c r="C19" s="44">
        <v>471</v>
      </c>
      <c r="D19" s="43" t="s">
        <v>77</v>
      </c>
      <c r="E19" s="45">
        <v>49</v>
      </c>
      <c r="F19" s="43" t="s">
        <v>187</v>
      </c>
      <c r="G19" s="45">
        <v>2400</v>
      </c>
      <c r="H19" s="75" t="s">
        <v>186</v>
      </c>
      <c r="I19" s="97">
        <v>0.19355999999999998</v>
      </c>
      <c r="J19" s="43" t="s">
        <v>76</v>
      </c>
      <c r="K19" s="46">
        <v>12</v>
      </c>
      <c r="L19" s="43" t="s">
        <v>191</v>
      </c>
      <c r="M19" s="46">
        <v>11.091176470588236</v>
      </c>
      <c r="N19" s="43" t="s">
        <v>102</v>
      </c>
      <c r="O19" s="46">
        <v>44.91095890410958</v>
      </c>
    </row>
    <row r="20" spans="1:15" s="47" customFormat="1" ht="15" customHeight="1">
      <c r="A20" s="42">
        <v>14</v>
      </c>
      <c r="B20" s="43" t="s">
        <v>175</v>
      </c>
      <c r="C20" s="44">
        <v>471</v>
      </c>
      <c r="D20" s="43" t="s">
        <v>120</v>
      </c>
      <c r="E20" s="45">
        <v>45</v>
      </c>
      <c r="F20" s="43" t="s">
        <v>175</v>
      </c>
      <c r="G20" s="45">
        <v>2400</v>
      </c>
      <c r="H20" s="75" t="s">
        <v>107</v>
      </c>
      <c r="I20" s="97">
        <v>0.19349999999999998</v>
      </c>
      <c r="J20" s="43" t="s">
        <v>105</v>
      </c>
      <c r="K20" s="46">
        <v>11.5</v>
      </c>
      <c r="L20" s="43" t="s">
        <v>9</v>
      </c>
      <c r="M20" s="46">
        <v>11</v>
      </c>
      <c r="N20" s="43" t="s">
        <v>108</v>
      </c>
      <c r="O20" s="46">
        <v>38.77808219178081</v>
      </c>
    </row>
    <row r="21" spans="1:15" s="47" customFormat="1" ht="15" customHeight="1">
      <c r="A21" s="42">
        <v>15</v>
      </c>
      <c r="B21" s="43" t="s">
        <v>171</v>
      </c>
      <c r="C21" s="44">
        <v>425</v>
      </c>
      <c r="D21" s="43" t="s">
        <v>73</v>
      </c>
      <c r="E21" s="45">
        <v>45</v>
      </c>
      <c r="F21" s="43" t="s">
        <v>191</v>
      </c>
      <c r="G21" s="45">
        <v>2040</v>
      </c>
      <c r="H21" s="75" t="s">
        <v>90</v>
      </c>
      <c r="I21" s="97">
        <v>0.19258666666666668</v>
      </c>
      <c r="J21" s="43" t="s">
        <v>90</v>
      </c>
      <c r="K21" s="46">
        <v>10.925806451612903</v>
      </c>
      <c r="L21" s="43" t="s">
        <v>116</v>
      </c>
      <c r="M21" s="46">
        <v>10.728813559322035</v>
      </c>
      <c r="N21" s="43" t="s">
        <v>191</v>
      </c>
      <c r="O21" s="46">
        <v>36.168493150684924</v>
      </c>
    </row>
    <row r="22" spans="1:15" s="47" customFormat="1" ht="15" customHeight="1">
      <c r="A22" s="42">
        <v>16</v>
      </c>
      <c r="B22" s="43" t="s">
        <v>191</v>
      </c>
      <c r="C22" s="44">
        <v>377.1</v>
      </c>
      <c r="D22" s="43" t="s">
        <v>87</v>
      </c>
      <c r="E22" s="45">
        <v>43</v>
      </c>
      <c r="F22" s="43" t="s">
        <v>20</v>
      </c>
      <c r="G22" s="45">
        <v>2000</v>
      </c>
      <c r="H22" s="75" t="s">
        <v>87</v>
      </c>
      <c r="I22" s="97">
        <v>0.19057142857142856</v>
      </c>
      <c r="J22" s="43" t="s">
        <v>17</v>
      </c>
      <c r="K22" s="46">
        <v>10.533333333333333</v>
      </c>
      <c r="L22" s="43" t="s">
        <v>69</v>
      </c>
      <c r="M22" s="46">
        <v>10.368421052631579</v>
      </c>
      <c r="N22" s="43" t="s">
        <v>110</v>
      </c>
      <c r="O22" s="46">
        <v>34.68904109589039</v>
      </c>
    </row>
    <row r="23" spans="1:15" s="47" customFormat="1" ht="15" customHeight="1">
      <c r="A23" s="42">
        <v>17</v>
      </c>
      <c r="B23" s="43" t="s">
        <v>7</v>
      </c>
      <c r="C23" s="44">
        <v>370</v>
      </c>
      <c r="D23" s="43" t="s">
        <v>111</v>
      </c>
      <c r="E23" s="45">
        <v>42</v>
      </c>
      <c r="F23" s="43" t="s">
        <v>189</v>
      </c>
      <c r="G23" s="45">
        <v>2000</v>
      </c>
      <c r="H23" s="75" t="s">
        <v>108</v>
      </c>
      <c r="I23" s="97">
        <v>0.18866666666666668</v>
      </c>
      <c r="J23" s="43" t="s">
        <v>16</v>
      </c>
      <c r="K23" s="46">
        <v>10.508695652173913</v>
      </c>
      <c r="L23" s="43" t="s">
        <v>121</v>
      </c>
      <c r="M23" s="46">
        <v>10</v>
      </c>
      <c r="N23" s="43" t="s">
        <v>107</v>
      </c>
      <c r="O23" s="46">
        <v>31.652054794520524</v>
      </c>
    </row>
    <row r="24" spans="1:15" s="47" customFormat="1" ht="15" customHeight="1">
      <c r="A24" s="42">
        <v>18</v>
      </c>
      <c r="B24" s="43" t="s">
        <v>108</v>
      </c>
      <c r="C24" s="44">
        <v>339.6</v>
      </c>
      <c r="D24" s="43" t="s">
        <v>199</v>
      </c>
      <c r="E24" s="45">
        <v>39</v>
      </c>
      <c r="F24" s="43" t="s">
        <v>91</v>
      </c>
      <c r="G24" s="45">
        <v>1980</v>
      </c>
      <c r="H24" s="75" t="s">
        <v>104</v>
      </c>
      <c r="I24" s="97">
        <v>0.18681250000000002</v>
      </c>
      <c r="J24" s="43" t="s">
        <v>102</v>
      </c>
      <c r="K24" s="46">
        <v>10.303846153846154</v>
      </c>
      <c r="L24" s="43" t="s">
        <v>16</v>
      </c>
      <c r="M24" s="46">
        <v>9.720408163265304</v>
      </c>
      <c r="N24" s="43" t="s">
        <v>72</v>
      </c>
      <c r="O24" s="46">
        <v>30.576712328767115</v>
      </c>
    </row>
    <row r="25" spans="1:15" s="47" customFormat="1" ht="15" customHeight="1">
      <c r="A25" s="42">
        <v>19</v>
      </c>
      <c r="B25" s="43" t="s">
        <v>77</v>
      </c>
      <c r="C25" s="44">
        <v>307</v>
      </c>
      <c r="D25" s="43" t="s">
        <v>108</v>
      </c>
      <c r="E25" s="45">
        <v>38</v>
      </c>
      <c r="F25" s="43" t="s">
        <v>111</v>
      </c>
      <c r="G25" s="45">
        <v>1800</v>
      </c>
      <c r="H25" s="75" t="s">
        <v>76</v>
      </c>
      <c r="I25" s="97">
        <v>0.18666666666666668</v>
      </c>
      <c r="J25" s="43" t="s">
        <v>69</v>
      </c>
      <c r="K25" s="46">
        <v>10.275862068965518</v>
      </c>
      <c r="L25" s="43" t="s">
        <v>102</v>
      </c>
      <c r="M25" s="46">
        <v>9.701923076923077</v>
      </c>
      <c r="N25" s="43" t="s">
        <v>112</v>
      </c>
      <c r="O25" s="46">
        <v>27.138356164383566</v>
      </c>
    </row>
    <row r="26" spans="1:15" s="47" customFormat="1" ht="15" customHeight="1">
      <c r="A26" s="42">
        <v>20</v>
      </c>
      <c r="B26" s="43" t="s">
        <v>20</v>
      </c>
      <c r="C26" s="44">
        <v>305.70000000000005</v>
      </c>
      <c r="D26" s="43" t="s">
        <v>20</v>
      </c>
      <c r="E26" s="45">
        <v>38</v>
      </c>
      <c r="F26" s="43" t="s">
        <v>108</v>
      </c>
      <c r="G26" s="45">
        <v>1800</v>
      </c>
      <c r="H26" s="75" t="s">
        <v>191</v>
      </c>
      <c r="I26" s="97">
        <v>0.1848529411764706</v>
      </c>
      <c r="J26" s="43" t="s">
        <v>121</v>
      </c>
      <c r="K26" s="46">
        <v>9.6</v>
      </c>
      <c r="L26" s="43" t="s">
        <v>89</v>
      </c>
      <c r="M26" s="46">
        <v>9.592857142857143</v>
      </c>
      <c r="N26" s="43" t="s">
        <v>76</v>
      </c>
      <c r="O26" s="46">
        <v>23.452054794520535</v>
      </c>
    </row>
    <row r="27" spans="1:15" s="47" customFormat="1" ht="15" customHeight="1">
      <c r="A27" s="42">
        <v>21</v>
      </c>
      <c r="B27" s="43" t="s">
        <v>117</v>
      </c>
      <c r="C27" s="44">
        <v>304</v>
      </c>
      <c r="D27" s="43" t="s">
        <v>23</v>
      </c>
      <c r="E27" s="45">
        <v>38</v>
      </c>
      <c r="F27" s="43" t="s">
        <v>77</v>
      </c>
      <c r="G27" s="45">
        <v>1800</v>
      </c>
      <c r="H27" s="75" t="s">
        <v>102</v>
      </c>
      <c r="I27" s="97">
        <v>0.18345454545454545</v>
      </c>
      <c r="J27" s="43" t="s">
        <v>187</v>
      </c>
      <c r="K27" s="46">
        <v>9.425925925925926</v>
      </c>
      <c r="L27" s="43" t="s">
        <v>105</v>
      </c>
      <c r="M27" s="46">
        <v>9.275</v>
      </c>
      <c r="N27" s="43" t="s">
        <v>24</v>
      </c>
      <c r="O27" s="46">
        <v>6.5753424657534225</v>
      </c>
    </row>
    <row r="28" spans="1:15" s="47" customFormat="1" ht="15" customHeight="1">
      <c r="A28" s="42">
        <v>22</v>
      </c>
      <c r="B28" s="43" t="s">
        <v>73</v>
      </c>
      <c r="C28" s="44">
        <v>244</v>
      </c>
      <c r="D28" s="43" t="s">
        <v>25</v>
      </c>
      <c r="E28" s="45">
        <v>38</v>
      </c>
      <c r="F28" s="43" t="s">
        <v>117</v>
      </c>
      <c r="G28" s="45">
        <v>1800</v>
      </c>
      <c r="H28" s="75" t="s">
        <v>22</v>
      </c>
      <c r="I28" s="97">
        <v>0.175</v>
      </c>
      <c r="J28" s="43" t="s">
        <v>89</v>
      </c>
      <c r="K28" s="46">
        <v>9.200000000000001</v>
      </c>
      <c r="L28" s="43" t="s">
        <v>187</v>
      </c>
      <c r="M28" s="46">
        <v>9.235294117647058</v>
      </c>
      <c r="N28" s="43" t="s">
        <v>77</v>
      </c>
      <c r="O28" s="46">
        <v>6.178082191780788</v>
      </c>
    </row>
    <row r="29" spans="1:15" s="47" customFormat="1" ht="15" customHeight="1">
      <c r="A29" s="42">
        <v>23</v>
      </c>
      <c r="B29" s="43" t="s">
        <v>27</v>
      </c>
      <c r="C29" s="44">
        <v>242.5</v>
      </c>
      <c r="D29" s="43" t="s">
        <v>186</v>
      </c>
      <c r="E29" s="45">
        <v>35</v>
      </c>
      <c r="F29" s="43" t="s">
        <v>73</v>
      </c>
      <c r="G29" s="45">
        <v>1800</v>
      </c>
      <c r="H29" s="75" t="s">
        <v>11</v>
      </c>
      <c r="I29" s="97">
        <v>0.17166666666666666</v>
      </c>
      <c r="J29" s="43" t="s">
        <v>178</v>
      </c>
      <c r="K29" s="46">
        <v>8.614285714285714</v>
      </c>
      <c r="L29" s="43" t="s">
        <v>108</v>
      </c>
      <c r="M29" s="46">
        <v>8.936842105263159</v>
      </c>
      <c r="N29" s="43" t="s">
        <v>22</v>
      </c>
      <c r="O29" s="46">
        <v>5.513698630136986</v>
      </c>
    </row>
    <row r="30" spans="1:15" s="47" customFormat="1" ht="15" customHeight="1">
      <c r="A30" s="42">
        <v>24</v>
      </c>
      <c r="B30" s="43" t="s">
        <v>189</v>
      </c>
      <c r="C30" s="44">
        <v>234.7</v>
      </c>
      <c r="D30" s="43" t="s">
        <v>28</v>
      </c>
      <c r="E30" s="45">
        <v>35</v>
      </c>
      <c r="F30" s="43" t="s">
        <v>25</v>
      </c>
      <c r="G30" s="45">
        <v>1800</v>
      </c>
      <c r="H30" s="75" t="s">
        <v>77</v>
      </c>
      <c r="I30" s="97">
        <v>0.17055555555555554</v>
      </c>
      <c r="J30" s="43" t="s">
        <v>110</v>
      </c>
      <c r="K30" s="46">
        <v>8.307692307692308</v>
      </c>
      <c r="L30" s="43" t="s">
        <v>17</v>
      </c>
      <c r="M30" s="46">
        <v>8.866666666666667</v>
      </c>
      <c r="N30" s="43" t="s">
        <v>117</v>
      </c>
      <c r="O30" s="46">
        <v>3.1780821917807884</v>
      </c>
    </row>
    <row r="31" spans="1:15" s="47" customFormat="1" ht="15" customHeight="1">
      <c r="A31" s="42">
        <v>25</v>
      </c>
      <c r="B31" s="43" t="s">
        <v>107</v>
      </c>
      <c r="C31" s="44">
        <v>232.2</v>
      </c>
      <c r="D31" s="43" t="s">
        <v>175</v>
      </c>
      <c r="E31" s="45">
        <v>34</v>
      </c>
      <c r="F31" s="43" t="s">
        <v>119</v>
      </c>
      <c r="G31" s="45">
        <v>1500</v>
      </c>
      <c r="H31" s="75" t="s">
        <v>117</v>
      </c>
      <c r="I31" s="97">
        <v>0.1688888888888889</v>
      </c>
      <c r="J31" s="43" t="s">
        <v>108</v>
      </c>
      <c r="K31" s="46">
        <v>7.990476190476191</v>
      </c>
      <c r="L31" s="43" t="s">
        <v>178</v>
      </c>
      <c r="M31" s="46">
        <v>8.308333333333332</v>
      </c>
      <c r="N31" s="43" t="s">
        <v>11</v>
      </c>
      <c r="O31" s="46">
        <v>2.7260273972602675</v>
      </c>
    </row>
    <row r="32" spans="1:15" s="47" customFormat="1" ht="15" customHeight="1">
      <c r="A32" s="42">
        <v>26</v>
      </c>
      <c r="B32" s="43" t="s">
        <v>76</v>
      </c>
      <c r="C32" s="44">
        <v>224</v>
      </c>
      <c r="D32" s="43" t="s">
        <v>191</v>
      </c>
      <c r="E32" s="45">
        <v>34</v>
      </c>
      <c r="F32" s="43" t="s">
        <v>172</v>
      </c>
      <c r="G32" s="45">
        <v>1500</v>
      </c>
      <c r="H32" s="75" t="s">
        <v>115</v>
      </c>
      <c r="I32" s="97">
        <v>0.16692307692307692</v>
      </c>
      <c r="J32" s="43" t="s">
        <v>72</v>
      </c>
      <c r="K32" s="46">
        <v>7.823076923076924</v>
      </c>
      <c r="L32" s="43" t="s">
        <v>20</v>
      </c>
      <c r="M32" s="46">
        <v>8.044736842105264</v>
      </c>
      <c r="N32" s="43" t="s">
        <v>115</v>
      </c>
      <c r="O32" s="46">
        <v>-0.13013698630138038</v>
      </c>
    </row>
    <row r="33" spans="1:15" s="47" customFormat="1" ht="15" customHeight="1">
      <c r="A33" s="42">
        <v>27</v>
      </c>
      <c r="B33" s="43" t="s">
        <v>72</v>
      </c>
      <c r="C33" s="44">
        <v>197.7</v>
      </c>
      <c r="D33" s="43" t="s">
        <v>88</v>
      </c>
      <c r="E33" s="45">
        <v>31</v>
      </c>
      <c r="F33" s="43" t="s">
        <v>176</v>
      </c>
      <c r="G33" s="45">
        <v>1440</v>
      </c>
      <c r="H33" s="75" t="s">
        <v>18</v>
      </c>
      <c r="I33" s="97">
        <v>0.1651111111111111</v>
      </c>
      <c r="J33" s="43" t="s">
        <v>7</v>
      </c>
      <c r="K33" s="46">
        <v>7.76</v>
      </c>
      <c r="L33" s="43" t="s">
        <v>119</v>
      </c>
      <c r="M33" s="46">
        <v>7.954545454545454</v>
      </c>
      <c r="N33" s="43" t="s">
        <v>18</v>
      </c>
      <c r="O33" s="46">
        <v>-1.8109589041096115</v>
      </c>
    </row>
    <row r="34" spans="1:15" s="47" customFormat="1" ht="15" customHeight="1">
      <c r="A34" s="42">
        <v>28</v>
      </c>
      <c r="B34" s="43" t="s">
        <v>91</v>
      </c>
      <c r="C34" s="44">
        <v>197.1</v>
      </c>
      <c r="D34" s="43" t="s">
        <v>27</v>
      </c>
      <c r="E34" s="45">
        <v>31</v>
      </c>
      <c r="F34" s="43" t="s">
        <v>7</v>
      </c>
      <c r="G34" s="45">
        <v>1200</v>
      </c>
      <c r="H34" s="75" t="s">
        <v>69</v>
      </c>
      <c r="I34" s="97">
        <v>0.16416666666666666</v>
      </c>
      <c r="J34" s="43" t="s">
        <v>22</v>
      </c>
      <c r="K34" s="46">
        <v>7.222222222222222</v>
      </c>
      <c r="L34" s="43" t="s">
        <v>72</v>
      </c>
      <c r="M34" s="46">
        <v>7.9079999999999995</v>
      </c>
      <c r="N34" s="43" t="s">
        <v>113</v>
      </c>
      <c r="O34" s="46">
        <v>-2.0054794520547947</v>
      </c>
    </row>
    <row r="35" spans="1:15" s="47" customFormat="1" ht="15" customHeight="1">
      <c r="A35" s="42">
        <v>29</v>
      </c>
      <c r="B35" s="43" t="s">
        <v>94</v>
      </c>
      <c r="C35" s="44">
        <v>196.8</v>
      </c>
      <c r="D35" s="43" t="s">
        <v>91</v>
      </c>
      <c r="E35" s="45">
        <v>30</v>
      </c>
      <c r="F35" s="43" t="s">
        <v>107</v>
      </c>
      <c r="G35" s="45">
        <v>1200</v>
      </c>
      <c r="H35" s="75" t="s">
        <v>94</v>
      </c>
      <c r="I35" s="97">
        <v>0.164</v>
      </c>
      <c r="J35" s="43" t="s">
        <v>15</v>
      </c>
      <c r="K35" s="46">
        <v>7.016666666666667</v>
      </c>
      <c r="L35" s="43" t="s">
        <v>15</v>
      </c>
      <c r="M35" s="46">
        <v>7.885714285714286</v>
      </c>
      <c r="N35" s="43" t="s">
        <v>94</v>
      </c>
      <c r="O35" s="46">
        <v>-3.7479452054794535</v>
      </c>
    </row>
    <row r="36" spans="1:15" s="47" customFormat="1" ht="15" customHeight="1">
      <c r="A36" s="42">
        <v>30</v>
      </c>
      <c r="B36" s="43" t="s">
        <v>110</v>
      </c>
      <c r="C36" s="44">
        <v>185.1</v>
      </c>
      <c r="D36" s="43" t="s">
        <v>176</v>
      </c>
      <c r="E36" s="45">
        <v>30</v>
      </c>
      <c r="F36" s="43" t="s">
        <v>76</v>
      </c>
      <c r="G36" s="45">
        <v>1200</v>
      </c>
      <c r="H36" s="75" t="s">
        <v>199</v>
      </c>
      <c r="I36" s="97">
        <v>0.162</v>
      </c>
      <c r="J36" s="43" t="s">
        <v>118</v>
      </c>
      <c r="K36" s="46">
        <v>6.955555555555556</v>
      </c>
      <c r="L36" s="43" t="s">
        <v>27</v>
      </c>
      <c r="M36" s="46">
        <v>7.82258064516129</v>
      </c>
      <c r="N36" s="43" t="s">
        <v>6</v>
      </c>
      <c r="O36" s="46">
        <v>-5.449315068493156</v>
      </c>
    </row>
    <row r="37" spans="1:15" s="47" customFormat="1" ht="15" customHeight="1">
      <c r="A37" s="42">
        <v>31</v>
      </c>
      <c r="B37" s="43" t="s">
        <v>119</v>
      </c>
      <c r="C37" s="44">
        <v>175</v>
      </c>
      <c r="D37" s="43" t="s">
        <v>94</v>
      </c>
      <c r="E37" s="45">
        <v>27</v>
      </c>
      <c r="F37" s="43" t="s">
        <v>94</v>
      </c>
      <c r="G37" s="45">
        <v>1200</v>
      </c>
      <c r="H37" s="75" t="s">
        <v>88</v>
      </c>
      <c r="I37" s="97">
        <v>0.1539583333333333</v>
      </c>
      <c r="J37" s="43" t="s">
        <v>119</v>
      </c>
      <c r="K37" s="46">
        <v>6.916666666666667</v>
      </c>
      <c r="L37" s="43" t="s">
        <v>171</v>
      </c>
      <c r="M37" s="46">
        <v>7.589285714285714</v>
      </c>
      <c r="N37" s="43" t="s">
        <v>83</v>
      </c>
      <c r="O37" s="46">
        <v>-10.054794520547947</v>
      </c>
    </row>
    <row r="38" spans="1:15" s="47" customFormat="1" ht="15" customHeight="1">
      <c r="A38" s="42">
        <v>32</v>
      </c>
      <c r="B38" s="43" t="s">
        <v>14</v>
      </c>
      <c r="C38" s="44">
        <v>172</v>
      </c>
      <c r="D38" s="43" t="s">
        <v>110</v>
      </c>
      <c r="E38" s="45">
        <v>26</v>
      </c>
      <c r="F38" s="43" t="s">
        <v>12</v>
      </c>
      <c r="G38" s="45">
        <v>1200</v>
      </c>
      <c r="H38" s="75" t="s">
        <v>6</v>
      </c>
      <c r="I38" s="97">
        <v>0.1535</v>
      </c>
      <c r="J38" s="43" t="s">
        <v>12</v>
      </c>
      <c r="K38" s="46">
        <v>6.875</v>
      </c>
      <c r="L38" s="43" t="s">
        <v>94</v>
      </c>
      <c r="M38" s="46">
        <v>7.28888888888889</v>
      </c>
      <c r="N38" s="43" t="s">
        <v>69</v>
      </c>
      <c r="O38" s="46">
        <v>-10.643835616438423</v>
      </c>
    </row>
    <row r="39" spans="1:15" s="47" customFormat="1" ht="15" customHeight="1">
      <c r="A39" s="42">
        <v>33</v>
      </c>
      <c r="B39" s="43" t="s">
        <v>172</v>
      </c>
      <c r="C39" s="44">
        <v>154.7</v>
      </c>
      <c r="D39" s="43" t="s">
        <v>172</v>
      </c>
      <c r="E39" s="45">
        <v>26</v>
      </c>
      <c r="F39" s="43" t="s">
        <v>118</v>
      </c>
      <c r="G39" s="45">
        <v>1200</v>
      </c>
      <c r="H39" s="75" t="s">
        <v>20</v>
      </c>
      <c r="I39" s="97">
        <v>0.15285</v>
      </c>
      <c r="J39" s="43" t="s">
        <v>94</v>
      </c>
      <c r="K39" s="46">
        <v>6.65</v>
      </c>
      <c r="L39" s="43" t="s">
        <v>7</v>
      </c>
      <c r="M39" s="46">
        <v>7.254901960784314</v>
      </c>
      <c r="N39" s="43" t="s">
        <v>199</v>
      </c>
      <c r="O39" s="46">
        <v>-15.369863013698648</v>
      </c>
    </row>
    <row r="40" spans="1:15" s="47" customFormat="1" ht="15" customHeight="1">
      <c r="A40" s="42">
        <v>34</v>
      </c>
      <c r="B40" s="43" t="s">
        <v>12</v>
      </c>
      <c r="C40" s="44">
        <v>153.5</v>
      </c>
      <c r="D40" s="43" t="s">
        <v>112</v>
      </c>
      <c r="E40" s="45">
        <v>26</v>
      </c>
      <c r="F40" s="43" t="s">
        <v>27</v>
      </c>
      <c r="G40" s="45">
        <v>1000</v>
      </c>
      <c r="H40" s="75" t="s">
        <v>23</v>
      </c>
      <c r="I40" s="97">
        <v>0.14889999999999998</v>
      </c>
      <c r="J40" s="43" t="s">
        <v>91</v>
      </c>
      <c r="K40" s="46">
        <v>6.571428571428571</v>
      </c>
      <c r="L40" s="43" t="s">
        <v>22</v>
      </c>
      <c r="M40" s="46">
        <v>7.205882352941177</v>
      </c>
      <c r="N40" s="43" t="s">
        <v>178</v>
      </c>
      <c r="O40" s="46">
        <v>-17.286301369863025</v>
      </c>
    </row>
    <row r="41" spans="1:15" s="47" customFormat="1" ht="15" customHeight="1">
      <c r="A41" s="42">
        <v>35</v>
      </c>
      <c r="B41" s="43" t="s">
        <v>23</v>
      </c>
      <c r="C41" s="44">
        <v>148.89999999999998</v>
      </c>
      <c r="D41" s="43" t="s">
        <v>72</v>
      </c>
      <c r="E41" s="45">
        <v>25</v>
      </c>
      <c r="F41" s="43" t="s">
        <v>72</v>
      </c>
      <c r="G41" s="45">
        <v>1000</v>
      </c>
      <c r="H41" s="75" t="s">
        <v>120</v>
      </c>
      <c r="I41" s="97">
        <v>0.14875</v>
      </c>
      <c r="J41" s="43" t="s">
        <v>20</v>
      </c>
      <c r="K41" s="46">
        <v>6.466666666666667</v>
      </c>
      <c r="L41" s="43" t="s">
        <v>110</v>
      </c>
      <c r="M41" s="46">
        <v>7.119230769230769</v>
      </c>
      <c r="N41" s="43" t="s">
        <v>180</v>
      </c>
      <c r="O41" s="46">
        <v>-17.424657534246577</v>
      </c>
    </row>
    <row r="42" spans="1:15" s="47" customFormat="1" ht="15" customHeight="1">
      <c r="A42" s="42">
        <v>36</v>
      </c>
      <c r="B42" s="43" t="s">
        <v>18</v>
      </c>
      <c r="C42" s="44">
        <v>148.6</v>
      </c>
      <c r="D42" s="43" t="s">
        <v>115</v>
      </c>
      <c r="E42" s="45">
        <v>23</v>
      </c>
      <c r="F42" s="43" t="s">
        <v>23</v>
      </c>
      <c r="G42" s="45">
        <v>1000</v>
      </c>
      <c r="H42" s="75" t="s">
        <v>116</v>
      </c>
      <c r="I42" s="97">
        <v>0.14386363636363636</v>
      </c>
      <c r="J42" s="43" t="s">
        <v>77</v>
      </c>
      <c r="K42" s="46">
        <v>6.375</v>
      </c>
      <c r="L42" s="43" t="s">
        <v>12</v>
      </c>
      <c r="M42" s="46">
        <v>6.9772727272727275</v>
      </c>
      <c r="N42" s="43" t="s">
        <v>9</v>
      </c>
      <c r="O42" s="46">
        <v>-18.109589041095894</v>
      </c>
    </row>
    <row r="43" spans="1:15" s="47" customFormat="1" ht="15" customHeight="1">
      <c r="A43" s="42">
        <v>37</v>
      </c>
      <c r="B43" s="43" t="s">
        <v>25</v>
      </c>
      <c r="C43" s="44">
        <v>147.8</v>
      </c>
      <c r="D43" s="43" t="s">
        <v>11</v>
      </c>
      <c r="E43" s="45">
        <v>23</v>
      </c>
      <c r="F43" s="43" t="s">
        <v>89</v>
      </c>
      <c r="G43" s="45">
        <v>1000</v>
      </c>
      <c r="H43" s="75" t="s">
        <v>178</v>
      </c>
      <c r="I43" s="97">
        <v>0.1424285714285714</v>
      </c>
      <c r="J43" s="43" t="s">
        <v>171</v>
      </c>
      <c r="K43" s="46">
        <v>5.985714285714286</v>
      </c>
      <c r="L43" s="43" t="s">
        <v>91</v>
      </c>
      <c r="M43" s="46">
        <v>6.569999999999999</v>
      </c>
      <c r="N43" s="43" t="s">
        <v>23</v>
      </c>
      <c r="O43" s="46">
        <v>-18.223287671232896</v>
      </c>
    </row>
    <row r="44" spans="1:15" s="47" customFormat="1" ht="15" customHeight="1">
      <c r="A44" s="42">
        <v>38</v>
      </c>
      <c r="B44" s="43" t="s">
        <v>89</v>
      </c>
      <c r="C44" s="44">
        <v>134.3</v>
      </c>
      <c r="D44" s="43" t="s">
        <v>119</v>
      </c>
      <c r="E44" s="45">
        <v>22</v>
      </c>
      <c r="F44" s="43" t="s">
        <v>15</v>
      </c>
      <c r="G44" s="45">
        <v>1000</v>
      </c>
      <c r="H44" s="75" t="s">
        <v>171</v>
      </c>
      <c r="I44" s="97">
        <v>0.14166666666666666</v>
      </c>
      <c r="J44" s="43" t="s">
        <v>27</v>
      </c>
      <c r="K44" s="46">
        <v>5.48125</v>
      </c>
      <c r="L44" s="43" t="s">
        <v>118</v>
      </c>
      <c r="M44" s="46">
        <v>6.542857142857143</v>
      </c>
      <c r="N44" s="43" t="s">
        <v>21</v>
      </c>
      <c r="O44" s="46">
        <v>-26.509589041095893</v>
      </c>
    </row>
    <row r="45" spans="1:15" s="47" customFormat="1" ht="15" customHeight="1">
      <c r="A45" s="42">
        <v>39</v>
      </c>
      <c r="B45" s="43" t="s">
        <v>28</v>
      </c>
      <c r="C45" s="44">
        <v>132.2</v>
      </c>
      <c r="D45" s="43" t="s">
        <v>12</v>
      </c>
      <c r="E45" s="45">
        <v>22</v>
      </c>
      <c r="F45" s="43" t="s">
        <v>82</v>
      </c>
      <c r="G45" s="45">
        <v>1000</v>
      </c>
      <c r="H45" s="75" t="s">
        <v>73</v>
      </c>
      <c r="I45" s="97">
        <v>0.13555555555555557</v>
      </c>
      <c r="J45" s="43" t="s">
        <v>73</v>
      </c>
      <c r="K45" s="46">
        <v>5.478260869565218</v>
      </c>
      <c r="L45" s="43" t="s">
        <v>77</v>
      </c>
      <c r="M45" s="46">
        <v>6.26530612244898</v>
      </c>
      <c r="N45" s="43" t="s">
        <v>20</v>
      </c>
      <c r="O45" s="46">
        <v>-28.5465753424657</v>
      </c>
    </row>
    <row r="46" spans="1:15" s="47" customFormat="1" ht="15" customHeight="1">
      <c r="A46" s="42">
        <v>40</v>
      </c>
      <c r="B46" s="43" t="s">
        <v>22</v>
      </c>
      <c r="C46" s="44">
        <v>122.5</v>
      </c>
      <c r="D46" s="43" t="s">
        <v>76</v>
      </c>
      <c r="E46" s="45">
        <v>19</v>
      </c>
      <c r="F46" s="43" t="s">
        <v>110</v>
      </c>
      <c r="G46" s="45">
        <v>900</v>
      </c>
      <c r="H46" s="75" t="s">
        <v>89</v>
      </c>
      <c r="I46" s="97">
        <v>0.1343</v>
      </c>
      <c r="J46" s="43" t="s">
        <v>172</v>
      </c>
      <c r="K46" s="46">
        <v>5.38</v>
      </c>
      <c r="L46" s="43" t="s">
        <v>172</v>
      </c>
      <c r="M46" s="46">
        <v>5.949999999999999</v>
      </c>
      <c r="N46" s="43" t="s">
        <v>17</v>
      </c>
      <c r="O46" s="46">
        <v>-30.361643835616434</v>
      </c>
    </row>
    <row r="47" spans="1:15" s="47" customFormat="1" ht="15" customHeight="1">
      <c r="A47" s="42">
        <v>41</v>
      </c>
      <c r="B47" s="43" t="s">
        <v>112</v>
      </c>
      <c r="C47" s="44">
        <v>110.7</v>
      </c>
      <c r="D47" s="43" t="s">
        <v>22</v>
      </c>
      <c r="E47" s="45">
        <v>17</v>
      </c>
      <c r="F47" s="43" t="s">
        <v>18</v>
      </c>
      <c r="G47" s="45">
        <v>900</v>
      </c>
      <c r="H47" s="75" t="s">
        <v>12</v>
      </c>
      <c r="I47" s="97">
        <v>0.12791666666666668</v>
      </c>
      <c r="J47" s="43" t="s">
        <v>117</v>
      </c>
      <c r="K47" s="46">
        <v>5.32258064516129</v>
      </c>
      <c r="L47" s="43" t="s">
        <v>73</v>
      </c>
      <c r="M47" s="46">
        <v>5.4222222222222225</v>
      </c>
      <c r="N47" s="43" t="s">
        <v>89</v>
      </c>
      <c r="O47" s="46">
        <v>-32.82328767123286</v>
      </c>
    </row>
    <row r="48" spans="1:15" s="47" customFormat="1" ht="15" customHeight="1">
      <c r="A48" s="42">
        <v>42</v>
      </c>
      <c r="B48" s="43" t="s">
        <v>15</v>
      </c>
      <c r="C48" s="44">
        <v>110.4</v>
      </c>
      <c r="D48" s="43" t="s">
        <v>89</v>
      </c>
      <c r="E48" s="45">
        <v>14</v>
      </c>
      <c r="F48" s="43" t="s">
        <v>14</v>
      </c>
      <c r="G48" s="45">
        <v>720</v>
      </c>
      <c r="H48" s="75" t="s">
        <v>189</v>
      </c>
      <c r="I48" s="97">
        <v>0.11735</v>
      </c>
      <c r="J48" s="43" t="s">
        <v>112</v>
      </c>
      <c r="K48" s="46">
        <v>5.01</v>
      </c>
      <c r="L48" s="43" t="s">
        <v>117</v>
      </c>
      <c r="M48" s="46">
        <v>4.983606557377049</v>
      </c>
      <c r="N48" s="43" t="s">
        <v>88</v>
      </c>
      <c r="O48" s="46">
        <v>-44.23424657534258</v>
      </c>
    </row>
    <row r="49" spans="1:15" s="47" customFormat="1" ht="15" customHeight="1">
      <c r="A49" s="42">
        <v>43</v>
      </c>
      <c r="B49" s="43" t="s">
        <v>115</v>
      </c>
      <c r="C49" s="44">
        <v>108.5</v>
      </c>
      <c r="D49" s="43" t="s">
        <v>15</v>
      </c>
      <c r="E49" s="45">
        <v>14</v>
      </c>
      <c r="F49" s="43" t="s">
        <v>22</v>
      </c>
      <c r="G49" s="45">
        <v>700</v>
      </c>
      <c r="H49" s="75" t="s">
        <v>119</v>
      </c>
      <c r="I49" s="97">
        <v>0.11666666666666667</v>
      </c>
      <c r="J49" s="43" t="s">
        <v>107</v>
      </c>
      <c r="K49" s="46">
        <v>4.925925925925926</v>
      </c>
      <c r="L49" s="43" t="s">
        <v>6</v>
      </c>
      <c r="M49" s="46">
        <v>4.723076923076923</v>
      </c>
      <c r="N49" s="43" t="s">
        <v>105</v>
      </c>
      <c r="O49" s="46">
        <v>-46.461643835616435</v>
      </c>
    </row>
    <row r="50" spans="1:15" s="47" customFormat="1" ht="15" customHeight="1">
      <c r="A50" s="42">
        <v>44</v>
      </c>
      <c r="B50" s="43" t="s">
        <v>11</v>
      </c>
      <c r="C50" s="44">
        <v>103</v>
      </c>
      <c r="D50" s="43" t="s">
        <v>118</v>
      </c>
      <c r="E50" s="45">
        <v>14</v>
      </c>
      <c r="F50" s="43" t="s">
        <v>178</v>
      </c>
      <c r="G50" s="45">
        <v>700</v>
      </c>
      <c r="H50" s="75" t="s">
        <v>15</v>
      </c>
      <c r="I50" s="97">
        <v>0.11040000000000001</v>
      </c>
      <c r="J50" s="43" t="s">
        <v>6</v>
      </c>
      <c r="K50" s="46">
        <v>4.771428571428571</v>
      </c>
      <c r="L50" s="43" t="s">
        <v>115</v>
      </c>
      <c r="M50" s="46">
        <v>4.717391304347826</v>
      </c>
      <c r="N50" s="43" t="s">
        <v>121</v>
      </c>
      <c r="O50" s="46">
        <v>-46.986301369863014</v>
      </c>
    </row>
    <row r="51" spans="1:15" s="47" customFormat="1" ht="15" customHeight="1">
      <c r="A51" s="42">
        <v>45</v>
      </c>
      <c r="B51" s="43" t="s">
        <v>176</v>
      </c>
      <c r="C51" s="44">
        <v>101</v>
      </c>
      <c r="D51" s="43" t="s">
        <v>6</v>
      </c>
      <c r="E51" s="45">
        <v>13</v>
      </c>
      <c r="F51" s="43" t="s">
        <v>121</v>
      </c>
      <c r="G51" s="45">
        <v>700</v>
      </c>
      <c r="H51" s="75" t="s">
        <v>17</v>
      </c>
      <c r="I51" s="97">
        <v>0.10640000000000001</v>
      </c>
      <c r="J51" s="43" t="s">
        <v>115</v>
      </c>
      <c r="K51" s="46">
        <v>4.625</v>
      </c>
      <c r="L51" s="43" t="s">
        <v>11</v>
      </c>
      <c r="M51" s="46">
        <v>4.478260869565218</v>
      </c>
      <c r="N51" s="43" t="s">
        <v>12</v>
      </c>
      <c r="O51" s="46">
        <v>-47.047945205479465</v>
      </c>
    </row>
    <row r="52" spans="1:15" s="47" customFormat="1" ht="15" customHeight="1">
      <c r="A52" s="42">
        <v>46</v>
      </c>
      <c r="B52" s="43" t="s">
        <v>178</v>
      </c>
      <c r="C52" s="44">
        <v>99.69999999999999</v>
      </c>
      <c r="D52" s="43" t="s">
        <v>13</v>
      </c>
      <c r="E52" s="45">
        <v>13</v>
      </c>
      <c r="F52" s="43" t="s">
        <v>115</v>
      </c>
      <c r="G52" s="45">
        <v>650</v>
      </c>
      <c r="H52" s="75" t="s">
        <v>172</v>
      </c>
      <c r="I52" s="97">
        <v>0.10313333333333333</v>
      </c>
      <c r="J52" s="43" t="s">
        <v>28</v>
      </c>
      <c r="K52" s="46">
        <v>4.172727272727273</v>
      </c>
      <c r="L52" s="43" t="s">
        <v>107</v>
      </c>
      <c r="M52" s="46">
        <v>4.3</v>
      </c>
      <c r="N52" s="43" t="s">
        <v>13</v>
      </c>
      <c r="O52" s="46">
        <v>-48.27397260273973</v>
      </c>
    </row>
    <row r="53" spans="1:15" s="47" customFormat="1" ht="15" customHeight="1">
      <c r="A53" s="42">
        <v>47</v>
      </c>
      <c r="B53" s="43" t="s">
        <v>118</v>
      </c>
      <c r="C53" s="44">
        <v>91.6</v>
      </c>
      <c r="D53" s="43" t="s">
        <v>24</v>
      </c>
      <c r="E53" s="45">
        <v>13</v>
      </c>
      <c r="F53" s="43" t="s">
        <v>11</v>
      </c>
      <c r="G53" s="45">
        <v>600</v>
      </c>
      <c r="H53" s="75" t="s">
        <v>121</v>
      </c>
      <c r="I53" s="97">
        <v>0.1</v>
      </c>
      <c r="J53" s="43" t="s">
        <v>11</v>
      </c>
      <c r="K53" s="46">
        <v>4.166666666666667</v>
      </c>
      <c r="L53" s="43" t="s">
        <v>112</v>
      </c>
      <c r="M53" s="46">
        <v>4.257692307692308</v>
      </c>
      <c r="N53" s="43" t="s">
        <v>26</v>
      </c>
      <c r="O53" s="46">
        <v>-55.09315068493151</v>
      </c>
    </row>
    <row r="54" spans="1:15" s="47" customFormat="1" ht="15" customHeight="1">
      <c r="A54" s="42">
        <v>48</v>
      </c>
      <c r="B54" s="43" t="s">
        <v>121</v>
      </c>
      <c r="C54" s="44">
        <v>70</v>
      </c>
      <c r="D54" s="43" t="s">
        <v>18</v>
      </c>
      <c r="E54" s="45">
        <v>12</v>
      </c>
      <c r="F54" s="43" t="s">
        <v>13</v>
      </c>
      <c r="G54" s="45">
        <v>600</v>
      </c>
      <c r="H54" s="75" t="s">
        <v>91</v>
      </c>
      <c r="I54" s="97">
        <v>0.09954545454545455</v>
      </c>
      <c r="J54" s="43" t="s">
        <v>23</v>
      </c>
      <c r="K54" s="46">
        <v>4.0649999999999995</v>
      </c>
      <c r="L54" s="43" t="s">
        <v>13</v>
      </c>
      <c r="M54" s="46">
        <v>4</v>
      </c>
      <c r="N54" s="43" t="s">
        <v>15</v>
      </c>
      <c r="O54" s="46">
        <v>-56.72328767123287</v>
      </c>
    </row>
    <row r="55" spans="1:15" s="47" customFormat="1" ht="15" customHeight="1">
      <c r="A55" s="42">
        <v>49</v>
      </c>
      <c r="B55" s="43" t="s">
        <v>6</v>
      </c>
      <c r="C55" s="44">
        <v>61.4</v>
      </c>
      <c r="D55" s="43" t="s">
        <v>178</v>
      </c>
      <c r="E55" s="45">
        <v>12</v>
      </c>
      <c r="F55" s="43" t="s">
        <v>28</v>
      </c>
      <c r="G55" s="45">
        <v>500</v>
      </c>
      <c r="H55" s="75" t="s">
        <v>9</v>
      </c>
      <c r="I55" s="97">
        <v>0.09166666666666666</v>
      </c>
      <c r="J55" s="43" t="s">
        <v>25</v>
      </c>
      <c r="K55" s="46">
        <v>3.7809523809523813</v>
      </c>
      <c r="L55" s="43" t="s">
        <v>23</v>
      </c>
      <c r="M55" s="46">
        <v>3.918421052631578</v>
      </c>
      <c r="N55" s="43" t="s">
        <v>73</v>
      </c>
      <c r="O55" s="46">
        <v>-56.82191780821921</v>
      </c>
    </row>
    <row r="56" spans="1:15" s="47" customFormat="1" ht="15" customHeight="1">
      <c r="A56" s="42">
        <v>50</v>
      </c>
      <c r="B56" s="43" t="s">
        <v>17</v>
      </c>
      <c r="C56" s="44">
        <v>53.2</v>
      </c>
      <c r="D56" s="43" t="s">
        <v>189</v>
      </c>
      <c r="E56" s="45">
        <v>11</v>
      </c>
      <c r="F56" s="43" t="s">
        <v>112</v>
      </c>
      <c r="G56" s="45">
        <v>500</v>
      </c>
      <c r="H56" s="75" t="s">
        <v>13</v>
      </c>
      <c r="I56" s="97">
        <v>0.08666666666666667</v>
      </c>
      <c r="J56" s="43" t="s">
        <v>176</v>
      </c>
      <c r="K56" s="46">
        <v>3.6</v>
      </c>
      <c r="L56" s="43" t="s">
        <v>25</v>
      </c>
      <c r="M56" s="46">
        <v>3.8894736842105266</v>
      </c>
      <c r="N56" s="43" t="s">
        <v>120</v>
      </c>
      <c r="O56" s="46">
        <v>-73.49315068493149</v>
      </c>
    </row>
    <row r="57" spans="1:15" s="47" customFormat="1" ht="15" customHeight="1">
      <c r="A57" s="42">
        <v>51</v>
      </c>
      <c r="B57" s="43" t="s">
        <v>13</v>
      </c>
      <c r="C57" s="44">
        <v>52</v>
      </c>
      <c r="D57" s="43" t="s">
        <v>83</v>
      </c>
      <c r="E57" s="45">
        <v>8</v>
      </c>
      <c r="F57" s="43" t="s">
        <v>17</v>
      </c>
      <c r="G57" s="45">
        <v>500</v>
      </c>
      <c r="H57" s="75" t="s">
        <v>83</v>
      </c>
      <c r="I57" s="97">
        <v>0.08333333333333333</v>
      </c>
      <c r="J57" s="43" t="s">
        <v>82</v>
      </c>
      <c r="K57" s="46">
        <v>3.3</v>
      </c>
      <c r="L57" s="43" t="s">
        <v>28</v>
      </c>
      <c r="M57" s="46">
        <v>3.7771428571428567</v>
      </c>
      <c r="N57" s="43" t="s">
        <v>119</v>
      </c>
      <c r="O57" s="46">
        <v>-75.68493150684932</v>
      </c>
    </row>
    <row r="58" spans="1:15" s="47" customFormat="1" ht="15" customHeight="1">
      <c r="A58" s="42">
        <v>52</v>
      </c>
      <c r="B58" s="43" t="s">
        <v>24</v>
      </c>
      <c r="C58" s="44">
        <v>40</v>
      </c>
      <c r="D58" s="43" t="s">
        <v>121</v>
      </c>
      <c r="E58" s="45">
        <v>7</v>
      </c>
      <c r="F58" s="43" t="s">
        <v>105</v>
      </c>
      <c r="G58" s="45">
        <v>500</v>
      </c>
      <c r="H58" s="75" t="s">
        <v>25</v>
      </c>
      <c r="I58" s="97">
        <v>0.08211111111111112</v>
      </c>
      <c r="J58" s="43" t="s">
        <v>13</v>
      </c>
      <c r="K58" s="46">
        <v>3.25</v>
      </c>
      <c r="L58" s="43" t="s">
        <v>26</v>
      </c>
      <c r="M58" s="46">
        <v>3.4</v>
      </c>
      <c r="N58" s="43" t="s">
        <v>171</v>
      </c>
      <c r="O58" s="46">
        <v>-76.36986301369865</v>
      </c>
    </row>
    <row r="59" spans="1:15" s="47" customFormat="1" ht="15" customHeight="1">
      <c r="A59" s="42">
        <v>53</v>
      </c>
      <c r="B59" s="43" t="s">
        <v>105</v>
      </c>
      <c r="C59" s="44">
        <v>37.1</v>
      </c>
      <c r="D59" s="43" t="s">
        <v>17</v>
      </c>
      <c r="E59" s="45">
        <v>6</v>
      </c>
      <c r="F59" s="43" t="s">
        <v>19</v>
      </c>
      <c r="G59" s="45">
        <v>500</v>
      </c>
      <c r="H59" s="75" t="s">
        <v>180</v>
      </c>
      <c r="I59" s="97">
        <v>0.08</v>
      </c>
      <c r="J59" s="43" t="s">
        <v>180</v>
      </c>
      <c r="K59" s="46">
        <v>3.2</v>
      </c>
      <c r="L59" s="43" t="s">
        <v>176</v>
      </c>
      <c r="M59" s="46">
        <v>3.3666666666666667</v>
      </c>
      <c r="N59" s="43" t="s">
        <v>19</v>
      </c>
      <c r="O59" s="46">
        <v>-83.56164383561644</v>
      </c>
    </row>
    <row r="60" spans="1:15" s="47" customFormat="1" ht="15" customHeight="1">
      <c r="A60" s="42">
        <v>54</v>
      </c>
      <c r="B60" s="43" t="s">
        <v>9</v>
      </c>
      <c r="C60" s="44">
        <v>22</v>
      </c>
      <c r="D60" s="43" t="s">
        <v>21</v>
      </c>
      <c r="E60" s="45">
        <v>6</v>
      </c>
      <c r="F60" s="43" t="s">
        <v>6</v>
      </c>
      <c r="G60" s="45">
        <v>400</v>
      </c>
      <c r="H60" s="75" t="s">
        <v>118</v>
      </c>
      <c r="I60" s="97">
        <v>0.07633333333333332</v>
      </c>
      <c r="J60" s="43" t="s">
        <v>24</v>
      </c>
      <c r="K60" s="46">
        <v>2.8333333333333335</v>
      </c>
      <c r="L60" s="43" t="s">
        <v>82</v>
      </c>
      <c r="M60" s="46">
        <v>3.3</v>
      </c>
      <c r="N60" s="43" t="s">
        <v>172</v>
      </c>
      <c r="O60" s="46">
        <v>-95.98493150684934</v>
      </c>
    </row>
    <row r="61" spans="1:15" s="47" customFormat="1" ht="15" customHeight="1">
      <c r="A61" s="42">
        <v>55</v>
      </c>
      <c r="B61" s="43" t="s">
        <v>180</v>
      </c>
      <c r="C61" s="44">
        <v>16</v>
      </c>
      <c r="D61" s="43" t="s">
        <v>180</v>
      </c>
      <c r="E61" s="45">
        <v>5</v>
      </c>
      <c r="F61" s="43" t="s">
        <v>26</v>
      </c>
      <c r="G61" s="45">
        <v>350</v>
      </c>
      <c r="H61" s="75" t="s">
        <v>105</v>
      </c>
      <c r="I61" s="97">
        <v>0.0742</v>
      </c>
      <c r="J61" s="43" t="s">
        <v>21</v>
      </c>
      <c r="K61" s="46">
        <v>2.325</v>
      </c>
      <c r="L61" s="43" t="s">
        <v>180</v>
      </c>
      <c r="M61" s="46">
        <v>3.2</v>
      </c>
      <c r="N61" s="43" t="s">
        <v>189</v>
      </c>
      <c r="O61" s="46">
        <v>-99.54657534246576</v>
      </c>
    </row>
    <row r="62" spans="1:15" s="47" customFormat="1" ht="15" customHeight="1">
      <c r="A62" s="42">
        <v>56</v>
      </c>
      <c r="B62" s="43" t="s">
        <v>21</v>
      </c>
      <c r="C62" s="44">
        <v>13.600000000000001</v>
      </c>
      <c r="D62" s="43" t="s">
        <v>105</v>
      </c>
      <c r="E62" s="45">
        <v>4</v>
      </c>
      <c r="F62" s="43" t="s">
        <v>9</v>
      </c>
      <c r="G62" s="45">
        <v>240</v>
      </c>
      <c r="H62" s="75" t="s">
        <v>176</v>
      </c>
      <c r="I62" s="97">
        <v>0.07013888888888889</v>
      </c>
      <c r="J62" s="43" t="s">
        <v>14</v>
      </c>
      <c r="K62" s="46">
        <v>2.3225806451612905</v>
      </c>
      <c r="L62" s="43" t="s">
        <v>24</v>
      </c>
      <c r="M62" s="46">
        <v>3.076923076923077</v>
      </c>
      <c r="N62" s="43" t="s">
        <v>116</v>
      </c>
      <c r="O62" s="46">
        <v>-102.34246575342468</v>
      </c>
    </row>
    <row r="63" spans="1:15" s="47" customFormat="1" ht="15" customHeight="1">
      <c r="A63" s="42">
        <v>57</v>
      </c>
      <c r="B63" s="43" t="s">
        <v>83</v>
      </c>
      <c r="C63" s="44">
        <v>10</v>
      </c>
      <c r="D63" s="43" t="s">
        <v>9</v>
      </c>
      <c r="E63" s="45">
        <v>2</v>
      </c>
      <c r="F63" s="43" t="s">
        <v>21</v>
      </c>
      <c r="G63" s="45">
        <v>240</v>
      </c>
      <c r="H63" s="75" t="s">
        <v>21</v>
      </c>
      <c r="I63" s="97">
        <v>0.05666666666666667</v>
      </c>
      <c r="J63" s="43" t="s">
        <v>83</v>
      </c>
      <c r="K63" s="46">
        <v>2</v>
      </c>
      <c r="L63" s="43" t="s">
        <v>14</v>
      </c>
      <c r="M63" s="46">
        <v>2.819672131147541</v>
      </c>
      <c r="N63" s="43" t="s">
        <v>118</v>
      </c>
      <c r="O63" s="46">
        <v>-108.94794520547947</v>
      </c>
    </row>
    <row r="64" spans="1:15" s="47" customFormat="1" ht="15" customHeight="1">
      <c r="A64" s="42">
        <v>58</v>
      </c>
      <c r="B64" s="43" t="s">
        <v>82</v>
      </c>
      <c r="C64" s="44">
        <v>6.6</v>
      </c>
      <c r="D64" s="43" t="s">
        <v>82</v>
      </c>
      <c r="E64" s="45">
        <v>2</v>
      </c>
      <c r="F64" s="43" t="s">
        <v>24</v>
      </c>
      <c r="G64" s="45">
        <v>200</v>
      </c>
      <c r="H64" s="75" t="s">
        <v>26</v>
      </c>
      <c r="I64" s="97">
        <v>0.009714285714285713</v>
      </c>
      <c r="J64" s="43" t="s">
        <v>9</v>
      </c>
      <c r="K64" s="46">
        <v>0</v>
      </c>
      <c r="L64" s="43" t="s">
        <v>21</v>
      </c>
      <c r="M64" s="46">
        <v>2.266666666666667</v>
      </c>
      <c r="N64" s="43" t="s">
        <v>91</v>
      </c>
      <c r="O64" s="46">
        <v>-133.80410958904113</v>
      </c>
    </row>
    <row r="65" spans="1:15" s="47" customFormat="1" ht="15" customHeight="1">
      <c r="A65" s="42">
        <v>59</v>
      </c>
      <c r="B65" s="43" t="s">
        <v>26</v>
      </c>
      <c r="C65" s="44">
        <v>3.4</v>
      </c>
      <c r="D65" s="43" t="s">
        <v>26</v>
      </c>
      <c r="E65" s="45">
        <v>1</v>
      </c>
      <c r="F65" s="43" t="s">
        <v>180</v>
      </c>
      <c r="G65" s="45">
        <v>200</v>
      </c>
      <c r="H65" s="75" t="s">
        <v>82</v>
      </c>
      <c r="I65" s="97">
        <v>0.0066</v>
      </c>
      <c r="J65" s="43" t="s">
        <v>26</v>
      </c>
      <c r="K65" s="46">
        <v>0</v>
      </c>
      <c r="L65" s="43" t="s">
        <v>83</v>
      </c>
      <c r="M65" s="46">
        <v>1.25</v>
      </c>
      <c r="N65" s="43" t="s">
        <v>176</v>
      </c>
      <c r="O65" s="46">
        <v>-139.65753424657535</v>
      </c>
    </row>
    <row r="66" spans="1:15" s="47" customFormat="1" ht="15" customHeight="1">
      <c r="A66" s="42">
        <v>60</v>
      </c>
      <c r="B66" s="43" t="s">
        <v>113</v>
      </c>
      <c r="C66" s="44">
        <v>0</v>
      </c>
      <c r="D66" s="43" t="s">
        <v>113</v>
      </c>
      <c r="E66" s="45">
        <v>0</v>
      </c>
      <c r="F66" s="43" t="s">
        <v>83</v>
      </c>
      <c r="G66" s="45">
        <v>120</v>
      </c>
      <c r="H66" s="75" t="s">
        <v>19</v>
      </c>
      <c r="I66" s="97">
        <v>0</v>
      </c>
      <c r="J66" s="43" t="s">
        <v>19</v>
      </c>
      <c r="K66" s="46">
        <v>0</v>
      </c>
      <c r="L66" s="43" t="s">
        <v>19</v>
      </c>
      <c r="M66" s="46">
        <v>0</v>
      </c>
      <c r="N66" s="43" t="s">
        <v>25</v>
      </c>
      <c r="O66" s="46">
        <v>-153.0219178082192</v>
      </c>
    </row>
    <row r="67" spans="1:15" s="47" customFormat="1" ht="15" customHeight="1">
      <c r="A67" s="42">
        <v>61</v>
      </c>
      <c r="B67" s="43" t="s">
        <v>19</v>
      </c>
      <c r="C67" s="44">
        <v>0</v>
      </c>
      <c r="D67" s="43" t="s">
        <v>19</v>
      </c>
      <c r="E67" s="45">
        <v>0</v>
      </c>
      <c r="F67" s="43" t="s">
        <v>113</v>
      </c>
      <c r="G67" s="45">
        <v>12</v>
      </c>
      <c r="H67" s="75" t="s">
        <v>113</v>
      </c>
      <c r="I67" s="97">
        <v>0</v>
      </c>
      <c r="J67" s="43" t="s">
        <v>113</v>
      </c>
      <c r="K67" s="46">
        <v>0</v>
      </c>
      <c r="L67" s="43" t="s">
        <v>113</v>
      </c>
      <c r="M67" s="46">
        <v>0</v>
      </c>
      <c r="N67" s="43" t="s">
        <v>82</v>
      </c>
      <c r="O67" s="46">
        <v>-160.52328767123288</v>
      </c>
    </row>
    <row r="68" spans="1:15" s="47" customFormat="1" ht="15" customHeight="1">
      <c r="A68" s="42">
        <v>62</v>
      </c>
      <c r="B68" s="43"/>
      <c r="C68" s="44"/>
      <c r="D68" s="43"/>
      <c r="E68" s="45"/>
      <c r="F68" s="43"/>
      <c r="G68" s="45"/>
      <c r="H68" s="75"/>
      <c r="I68" s="97"/>
      <c r="J68" s="43"/>
      <c r="K68" s="46"/>
      <c r="L68" s="43"/>
      <c r="M68" s="46"/>
      <c r="N68" s="43"/>
      <c r="O68" s="46"/>
    </row>
    <row r="69" spans="1:15" s="47" customFormat="1" ht="15" customHeight="1">
      <c r="A69" s="42">
        <v>63</v>
      </c>
      <c r="B69" s="43"/>
      <c r="C69" s="44"/>
      <c r="D69" s="43"/>
      <c r="E69" s="45"/>
      <c r="F69" s="43"/>
      <c r="G69" s="45"/>
      <c r="H69" s="75"/>
      <c r="I69" s="97"/>
      <c r="J69" s="43"/>
      <c r="K69" s="46"/>
      <c r="L69" s="43"/>
      <c r="M69" s="46"/>
      <c r="N69" s="43"/>
      <c r="O69" s="46"/>
    </row>
    <row r="70" spans="1:15" s="47" customFormat="1" ht="15" customHeight="1">
      <c r="A70" s="42">
        <v>64</v>
      </c>
      <c r="B70" s="43"/>
      <c r="C70" s="44"/>
      <c r="D70" s="43"/>
      <c r="E70" s="45"/>
      <c r="F70" s="43"/>
      <c r="G70" s="45"/>
      <c r="H70" s="75"/>
      <c r="I70" s="97"/>
      <c r="J70" s="43"/>
      <c r="K70" s="46"/>
      <c r="L70" s="43"/>
      <c r="M70" s="46"/>
      <c r="N70" s="43"/>
      <c r="O70" s="46"/>
    </row>
    <row r="71" spans="1:15" s="47" customFormat="1" ht="11.25" hidden="1">
      <c r="A71" s="42">
        <v>65</v>
      </c>
      <c r="B71" s="43"/>
      <c r="C71" s="44"/>
      <c r="D71" s="43"/>
      <c r="E71" s="45"/>
      <c r="F71" s="43"/>
      <c r="G71" s="45"/>
      <c r="H71" s="75"/>
      <c r="I71" s="97"/>
      <c r="J71" s="43"/>
      <c r="K71" s="46"/>
      <c r="L71" s="43"/>
      <c r="M71" s="46"/>
      <c r="N71" s="43"/>
      <c r="O71" s="46"/>
    </row>
    <row r="72" spans="1:15" s="47" customFormat="1" ht="11.25" hidden="1">
      <c r="A72" s="42">
        <v>66</v>
      </c>
      <c r="B72" s="43"/>
      <c r="C72" s="44"/>
      <c r="D72" s="43"/>
      <c r="E72" s="45"/>
      <c r="F72" s="43"/>
      <c r="G72" s="45"/>
      <c r="H72" s="75"/>
      <c r="I72" s="97"/>
      <c r="J72" s="43"/>
      <c r="K72" s="46"/>
      <c r="L72" s="43"/>
      <c r="M72" s="46"/>
      <c r="N72" s="43"/>
      <c r="O72" s="46"/>
    </row>
    <row r="73" spans="1:15" s="47" customFormat="1" ht="11.25" hidden="1">
      <c r="A73" s="42">
        <v>67</v>
      </c>
      <c r="B73" s="43"/>
      <c r="C73" s="44"/>
      <c r="D73" s="43"/>
      <c r="E73" s="45"/>
      <c r="F73" s="43"/>
      <c r="G73" s="45"/>
      <c r="H73" s="75"/>
      <c r="I73" s="97"/>
      <c r="J73" s="43"/>
      <c r="K73" s="46"/>
      <c r="L73" s="43"/>
      <c r="M73" s="46"/>
      <c r="N73" s="43"/>
      <c r="O73" s="46"/>
    </row>
    <row r="74" spans="1:15" s="47" customFormat="1" ht="11.25" hidden="1">
      <c r="A74" s="42">
        <v>68</v>
      </c>
      <c r="B74" s="43"/>
      <c r="C74" s="44"/>
      <c r="D74" s="43"/>
      <c r="E74" s="45"/>
      <c r="F74" s="43"/>
      <c r="G74" s="45"/>
      <c r="H74" s="75"/>
      <c r="I74" s="97"/>
      <c r="J74" s="43"/>
      <c r="K74" s="46"/>
      <c r="L74" s="43"/>
      <c r="M74" s="46"/>
      <c r="N74" s="43"/>
      <c r="O74" s="46"/>
    </row>
    <row r="75" spans="1:15" s="47" customFormat="1" ht="11.25" hidden="1">
      <c r="A75" s="42">
        <v>69</v>
      </c>
      <c r="B75" s="43"/>
      <c r="C75" s="44"/>
      <c r="D75" s="43"/>
      <c r="E75" s="45"/>
      <c r="F75" s="43"/>
      <c r="G75" s="45"/>
      <c r="H75" s="75"/>
      <c r="I75" s="97"/>
      <c r="J75" s="43"/>
      <c r="K75" s="46"/>
      <c r="L75" s="43"/>
      <c r="M75" s="46"/>
      <c r="N75" s="43"/>
      <c r="O75" s="46"/>
    </row>
    <row r="76" spans="1:15" s="47" customFormat="1" ht="11.25" hidden="1">
      <c r="A76" s="42">
        <v>70</v>
      </c>
      <c r="B76" s="43"/>
      <c r="C76" s="44"/>
      <c r="D76" s="43"/>
      <c r="E76" s="45"/>
      <c r="F76" s="43"/>
      <c r="G76" s="45"/>
      <c r="H76" s="75"/>
      <c r="I76" s="97"/>
      <c r="J76" s="43"/>
      <c r="K76" s="46"/>
      <c r="L76" s="43"/>
      <c r="M76" s="46"/>
      <c r="N76" s="43"/>
      <c r="O76" s="46"/>
    </row>
    <row r="77" spans="1:15" s="47" customFormat="1" ht="11.25" hidden="1">
      <c r="A77" s="42">
        <v>71</v>
      </c>
      <c r="B77" s="43"/>
      <c r="C77" s="44"/>
      <c r="D77" s="43"/>
      <c r="E77" s="45"/>
      <c r="F77" s="43"/>
      <c r="G77" s="45"/>
      <c r="H77" s="75"/>
      <c r="I77" s="97"/>
      <c r="J77" s="43"/>
      <c r="K77" s="46"/>
      <c r="L77" s="43"/>
      <c r="M77" s="46"/>
      <c r="N77" s="43"/>
      <c r="O77" s="46"/>
    </row>
    <row r="78" spans="1:15" s="47" customFormat="1" ht="11.25" hidden="1">
      <c r="A78" s="42">
        <v>72</v>
      </c>
      <c r="B78" s="43"/>
      <c r="C78" s="44"/>
      <c r="D78" s="43"/>
      <c r="E78" s="45"/>
      <c r="F78" s="43"/>
      <c r="G78" s="45"/>
      <c r="H78" s="75"/>
      <c r="I78" s="97"/>
      <c r="J78" s="43"/>
      <c r="K78" s="46"/>
      <c r="L78" s="43"/>
      <c r="M78" s="46"/>
      <c r="N78" s="43"/>
      <c r="O78" s="46"/>
    </row>
    <row r="79" spans="1:15" s="47" customFormat="1" ht="11.25" hidden="1">
      <c r="A79" s="42">
        <v>74</v>
      </c>
      <c r="B79" s="43"/>
      <c r="C79" s="44"/>
      <c r="D79" s="43"/>
      <c r="E79" s="45"/>
      <c r="F79" s="43"/>
      <c r="G79" s="45"/>
      <c r="H79" s="75"/>
      <c r="I79" s="97"/>
      <c r="J79" s="43"/>
      <c r="K79" s="46"/>
      <c r="L79" s="43"/>
      <c r="M79" s="46"/>
      <c r="N79" s="43"/>
      <c r="O79" s="46"/>
    </row>
    <row r="80" spans="1:15" s="47" customFormat="1" ht="11.25" hidden="1">
      <c r="A80" s="42">
        <v>73</v>
      </c>
      <c r="B80" s="43"/>
      <c r="C80" s="44"/>
      <c r="D80" s="43"/>
      <c r="E80" s="45"/>
      <c r="F80" s="43"/>
      <c r="G80" s="45"/>
      <c r="H80" s="75"/>
      <c r="I80" s="97"/>
      <c r="J80" s="43"/>
      <c r="K80" s="46"/>
      <c r="L80" s="43"/>
      <c r="M80" s="46"/>
      <c r="N80" s="43"/>
      <c r="O80" s="46"/>
    </row>
    <row r="81" spans="1:15" s="47" customFormat="1" ht="11.25" hidden="1">
      <c r="A81" s="42">
        <v>76</v>
      </c>
      <c r="B81" s="43"/>
      <c r="C81" s="44"/>
      <c r="D81" s="43"/>
      <c r="E81" s="45"/>
      <c r="F81" s="43"/>
      <c r="G81" s="45"/>
      <c r="H81" s="75"/>
      <c r="I81" s="97"/>
      <c r="J81" s="43"/>
      <c r="K81" s="46"/>
      <c r="L81" s="43"/>
      <c r="M81" s="46"/>
      <c r="N81" s="43"/>
      <c r="O81" s="46"/>
    </row>
    <row r="82" spans="1:15" s="47" customFormat="1" ht="11.25" hidden="1">
      <c r="A82" s="42">
        <v>75</v>
      </c>
      <c r="B82" s="43"/>
      <c r="C82" s="44"/>
      <c r="D82" s="43"/>
      <c r="E82" s="45"/>
      <c r="F82" s="43"/>
      <c r="G82" s="45"/>
      <c r="H82" s="75"/>
      <c r="I82" s="97"/>
      <c r="J82" s="43"/>
      <c r="K82" s="46"/>
      <c r="L82" s="43"/>
      <c r="M82" s="46"/>
      <c r="N82" s="43"/>
      <c r="O82" s="46"/>
    </row>
    <row r="83" spans="1:15" s="47" customFormat="1" ht="11.25" hidden="1">
      <c r="A83" s="42">
        <v>77</v>
      </c>
      <c r="B83" s="43"/>
      <c r="C83" s="44"/>
      <c r="D83" s="43"/>
      <c r="E83" s="45"/>
      <c r="F83" s="43"/>
      <c r="G83" s="45"/>
      <c r="H83" s="75"/>
      <c r="I83" s="97"/>
      <c r="J83" s="43"/>
      <c r="K83" s="46"/>
      <c r="L83" s="43"/>
      <c r="M83" s="46"/>
      <c r="N83" s="43"/>
      <c r="O83" s="46"/>
    </row>
    <row r="84" spans="1:15" s="47" customFormat="1" ht="11.25" hidden="1">
      <c r="A84" s="42">
        <v>78</v>
      </c>
      <c r="B84" s="43"/>
      <c r="C84" s="44"/>
      <c r="D84" s="43"/>
      <c r="E84" s="45"/>
      <c r="F84" s="43"/>
      <c r="G84" s="45"/>
      <c r="H84" s="75"/>
      <c r="I84" s="97"/>
      <c r="J84" s="43"/>
      <c r="K84" s="46"/>
      <c r="L84" s="43"/>
      <c r="M84" s="46"/>
      <c r="N84" s="43"/>
      <c r="O84" s="46"/>
    </row>
    <row r="85" spans="1:15" s="47" customFormat="1" ht="11.25" hidden="1">
      <c r="A85" s="42">
        <v>79</v>
      </c>
      <c r="B85" s="43"/>
      <c r="C85" s="44"/>
      <c r="D85" s="43"/>
      <c r="E85" s="45"/>
      <c r="F85" s="43"/>
      <c r="G85" s="45"/>
      <c r="H85" s="75"/>
      <c r="I85" s="97"/>
      <c r="J85" s="43"/>
      <c r="K85" s="46"/>
      <c r="L85" s="43"/>
      <c r="M85" s="46"/>
      <c r="N85" s="43"/>
      <c r="O85" s="46"/>
    </row>
    <row r="86" spans="1:15" s="47" customFormat="1" ht="11.25" hidden="1">
      <c r="A86" s="42">
        <v>80</v>
      </c>
      <c r="B86" s="43"/>
      <c r="C86" s="44"/>
      <c r="D86" s="43"/>
      <c r="E86" s="45"/>
      <c r="F86" s="43"/>
      <c r="G86" s="45"/>
      <c r="H86" s="75"/>
      <c r="I86" s="97"/>
      <c r="J86" s="43"/>
      <c r="K86" s="46"/>
      <c r="L86" s="43"/>
      <c r="M86" s="46"/>
      <c r="N86" s="43"/>
      <c r="O86" s="46"/>
    </row>
    <row r="87" spans="1:15" s="47" customFormat="1" ht="11.25" hidden="1">
      <c r="A87" s="42">
        <v>81</v>
      </c>
      <c r="B87" s="43"/>
      <c r="C87" s="44"/>
      <c r="D87" s="43"/>
      <c r="E87" s="45"/>
      <c r="F87" s="43"/>
      <c r="G87" s="45"/>
      <c r="H87" s="75"/>
      <c r="I87" s="97"/>
      <c r="J87" s="43"/>
      <c r="K87" s="46"/>
      <c r="L87" s="43"/>
      <c r="M87" s="46"/>
      <c r="N87" s="43"/>
      <c r="O87" s="46"/>
    </row>
    <row r="88" spans="1:15" s="47" customFormat="1" ht="11.25" hidden="1">
      <c r="A88" s="42">
        <v>82</v>
      </c>
      <c r="B88" s="43"/>
      <c r="C88" s="44"/>
      <c r="D88" s="43"/>
      <c r="E88" s="45"/>
      <c r="F88" s="43"/>
      <c r="G88" s="45"/>
      <c r="H88" s="75"/>
      <c r="I88" s="97"/>
      <c r="J88" s="43"/>
      <c r="K88" s="46"/>
      <c r="L88" s="43"/>
      <c r="M88" s="46"/>
      <c r="N88" s="43"/>
      <c r="O88" s="46"/>
    </row>
    <row r="89" spans="1:15" s="47" customFormat="1" ht="11.25" hidden="1">
      <c r="A89" s="42">
        <v>83</v>
      </c>
      <c r="B89" s="43"/>
      <c r="C89" s="44"/>
      <c r="D89" s="43"/>
      <c r="E89" s="45"/>
      <c r="F89" s="43"/>
      <c r="G89" s="45"/>
      <c r="H89" s="75"/>
      <c r="I89" s="97"/>
      <c r="J89" s="43"/>
      <c r="K89" s="46"/>
      <c r="L89" s="43"/>
      <c r="M89" s="46"/>
      <c r="N89" s="43"/>
      <c r="O89" s="46"/>
    </row>
    <row r="90" spans="1:15" s="47" customFormat="1" ht="11.25" hidden="1">
      <c r="A90" s="42">
        <v>84</v>
      </c>
      <c r="B90" s="43"/>
      <c r="C90" s="44"/>
      <c r="D90" s="43"/>
      <c r="E90" s="45"/>
      <c r="F90" s="43"/>
      <c r="G90" s="45"/>
      <c r="H90" s="75"/>
      <c r="I90" s="97"/>
      <c r="J90" s="43"/>
      <c r="K90" s="46"/>
      <c r="L90" s="43"/>
      <c r="M90" s="46"/>
      <c r="N90" s="43"/>
      <c r="O90" s="46"/>
    </row>
    <row r="91" spans="1:15" s="47" customFormat="1" ht="11.25" hidden="1">
      <c r="A91" s="42">
        <v>85</v>
      </c>
      <c r="B91" s="43"/>
      <c r="C91" s="44"/>
      <c r="D91" s="43"/>
      <c r="E91" s="45"/>
      <c r="F91" s="43"/>
      <c r="G91" s="45"/>
      <c r="H91" s="75"/>
      <c r="I91" s="97"/>
      <c r="J91" s="43"/>
      <c r="K91" s="46"/>
      <c r="L91" s="43"/>
      <c r="M91" s="46"/>
      <c r="N91" s="43"/>
      <c r="O91" s="46"/>
    </row>
    <row r="92" spans="1:15" s="47" customFormat="1" ht="11.25" hidden="1">
      <c r="A92" s="42">
        <v>86</v>
      </c>
      <c r="B92" s="43"/>
      <c r="C92" s="44"/>
      <c r="D92" s="43"/>
      <c r="E92" s="45"/>
      <c r="F92" s="43"/>
      <c r="G92" s="45"/>
      <c r="H92" s="75"/>
      <c r="I92" s="97"/>
      <c r="J92" s="43"/>
      <c r="K92" s="46"/>
      <c r="L92" s="43"/>
      <c r="M92" s="46"/>
      <c r="N92" s="43"/>
      <c r="O92" s="46"/>
    </row>
    <row r="93" spans="1:15" s="47" customFormat="1" ht="11.25" hidden="1">
      <c r="A93" s="42">
        <v>87</v>
      </c>
      <c r="B93" s="43"/>
      <c r="C93" s="44"/>
      <c r="D93" s="43"/>
      <c r="E93" s="45"/>
      <c r="F93" s="43"/>
      <c r="G93" s="45"/>
      <c r="H93" s="75"/>
      <c r="I93" s="97"/>
      <c r="J93" s="43"/>
      <c r="K93" s="46"/>
      <c r="L93" s="43"/>
      <c r="M93" s="46"/>
      <c r="N93" s="43"/>
      <c r="O93" s="46"/>
    </row>
    <row r="94" spans="1:15" s="47" customFormat="1" ht="11.25" hidden="1">
      <c r="A94" s="42">
        <v>88</v>
      </c>
      <c r="B94" s="43"/>
      <c r="C94" s="44"/>
      <c r="D94" s="43"/>
      <c r="E94" s="45"/>
      <c r="F94" s="43"/>
      <c r="G94" s="45"/>
      <c r="H94" s="75"/>
      <c r="I94" s="97"/>
      <c r="J94" s="43"/>
      <c r="K94" s="46"/>
      <c r="L94" s="43"/>
      <c r="M94" s="46"/>
      <c r="N94" s="43"/>
      <c r="O94" s="46"/>
    </row>
    <row r="95" spans="1:15" s="47" customFormat="1" ht="11.25" hidden="1">
      <c r="A95" s="42">
        <v>89</v>
      </c>
      <c r="B95" s="43"/>
      <c r="C95" s="44"/>
      <c r="D95" s="43"/>
      <c r="E95" s="45"/>
      <c r="F95" s="43"/>
      <c r="G95" s="45"/>
      <c r="H95" s="75"/>
      <c r="I95" s="97"/>
      <c r="J95" s="43"/>
      <c r="K95" s="46"/>
      <c r="L95" s="43"/>
      <c r="M95" s="46"/>
      <c r="N95" s="43"/>
      <c r="O95" s="46"/>
    </row>
    <row r="96" spans="1:15" s="47" customFormat="1" ht="11.25" hidden="1">
      <c r="A96" s="42">
        <v>90</v>
      </c>
      <c r="B96" s="43"/>
      <c r="C96" s="44"/>
      <c r="D96" s="43"/>
      <c r="E96" s="45"/>
      <c r="F96" s="43"/>
      <c r="G96" s="45"/>
      <c r="H96" s="75"/>
      <c r="I96" s="97"/>
      <c r="J96" s="43"/>
      <c r="K96" s="46"/>
      <c r="L96" s="43"/>
      <c r="M96" s="46"/>
      <c r="N96" s="43"/>
      <c r="O96" s="46"/>
    </row>
    <row r="97" spans="1:15" s="47" customFormat="1" ht="11.25" hidden="1">
      <c r="A97" s="42">
        <v>91</v>
      </c>
      <c r="B97" s="43"/>
      <c r="C97" s="44"/>
      <c r="D97" s="43"/>
      <c r="E97" s="45"/>
      <c r="F97" s="43"/>
      <c r="G97" s="45"/>
      <c r="H97" s="75"/>
      <c r="I97" s="97"/>
      <c r="J97" s="43"/>
      <c r="K97" s="46"/>
      <c r="L97" s="43"/>
      <c r="M97" s="46"/>
      <c r="N97" s="43"/>
      <c r="O97" s="46"/>
    </row>
    <row r="98" spans="1:15" s="47" customFormat="1" ht="11.25" hidden="1">
      <c r="A98" s="42">
        <v>92</v>
      </c>
      <c r="B98" s="43"/>
      <c r="C98" s="44"/>
      <c r="D98" s="43"/>
      <c r="E98" s="45"/>
      <c r="F98" s="43"/>
      <c r="G98" s="45"/>
      <c r="H98" s="75"/>
      <c r="I98" s="97"/>
      <c r="J98" s="43"/>
      <c r="K98" s="46"/>
      <c r="L98" s="43"/>
      <c r="M98" s="46"/>
      <c r="N98" s="43"/>
      <c r="O98" s="46"/>
    </row>
    <row r="99" spans="1:15" s="47" customFormat="1" ht="11.25" hidden="1">
      <c r="A99" s="42">
        <v>93</v>
      </c>
      <c r="B99" s="43"/>
      <c r="C99" s="44"/>
      <c r="D99" s="43"/>
      <c r="E99" s="45"/>
      <c r="F99" s="43"/>
      <c r="G99" s="45"/>
      <c r="H99" s="75"/>
      <c r="I99" s="97"/>
      <c r="J99" s="43"/>
      <c r="K99" s="46"/>
      <c r="L99" s="43"/>
      <c r="M99" s="46"/>
      <c r="N99" s="43"/>
      <c r="O99" s="46"/>
    </row>
    <row r="100" spans="1:15" s="47" customFormat="1" ht="11.25" hidden="1">
      <c r="A100" s="42">
        <v>94</v>
      </c>
      <c r="B100" s="43"/>
      <c r="C100" s="44"/>
      <c r="D100" s="43"/>
      <c r="E100" s="45"/>
      <c r="F100" s="43"/>
      <c r="G100" s="45"/>
      <c r="H100" s="75"/>
      <c r="I100" s="97"/>
      <c r="J100" s="43"/>
      <c r="K100" s="46"/>
      <c r="L100" s="43"/>
      <c r="M100" s="46"/>
      <c r="N100" s="43"/>
      <c r="O100" s="46"/>
    </row>
    <row r="101" spans="1:15" s="47" customFormat="1" ht="11.25" hidden="1">
      <c r="A101" s="42">
        <v>95</v>
      </c>
      <c r="B101" s="43"/>
      <c r="C101" s="44"/>
      <c r="D101" s="43"/>
      <c r="E101" s="45"/>
      <c r="F101" s="43"/>
      <c r="G101" s="45"/>
      <c r="H101" s="75"/>
      <c r="I101" s="97"/>
      <c r="J101" s="43"/>
      <c r="K101" s="46"/>
      <c r="L101" s="43"/>
      <c r="M101" s="46"/>
      <c r="N101" s="43"/>
      <c r="O101" s="46"/>
    </row>
    <row r="102" spans="1:15" s="47" customFormat="1" ht="11.25" hidden="1">
      <c r="A102" s="42">
        <v>96</v>
      </c>
      <c r="B102" s="43"/>
      <c r="C102" s="44"/>
      <c r="D102" s="43"/>
      <c r="E102" s="45"/>
      <c r="F102" s="43"/>
      <c r="G102" s="45"/>
      <c r="H102" s="75"/>
      <c r="I102" s="97"/>
      <c r="J102" s="43"/>
      <c r="K102" s="46"/>
      <c r="L102" s="43"/>
      <c r="M102" s="46"/>
      <c r="N102" s="43"/>
      <c r="O102" s="46"/>
    </row>
    <row r="103" spans="1:15" s="47" customFormat="1" ht="11.25" hidden="1">
      <c r="A103" s="42">
        <v>97</v>
      </c>
      <c r="B103" s="43"/>
      <c r="C103" s="44"/>
      <c r="D103" s="43"/>
      <c r="E103" s="45"/>
      <c r="F103" s="43"/>
      <c r="G103" s="45"/>
      <c r="H103" s="75"/>
      <c r="I103" s="97"/>
      <c r="J103" s="43"/>
      <c r="K103" s="46"/>
      <c r="L103" s="43"/>
      <c r="M103" s="46"/>
      <c r="N103" s="43"/>
      <c r="O103" s="46"/>
    </row>
    <row r="104" spans="1:15" s="47" customFormat="1" ht="11.25" hidden="1">
      <c r="A104" s="42">
        <v>98</v>
      </c>
      <c r="B104" s="43"/>
      <c r="C104" s="44"/>
      <c r="D104" s="43"/>
      <c r="E104" s="45"/>
      <c r="F104" s="43"/>
      <c r="G104" s="45"/>
      <c r="H104" s="75"/>
      <c r="I104" s="97"/>
      <c r="J104" s="43"/>
      <c r="K104" s="46"/>
      <c r="L104" s="43"/>
      <c r="M104" s="46"/>
      <c r="N104" s="43"/>
      <c r="O104" s="46"/>
    </row>
    <row r="105" spans="1:15" s="47" customFormat="1" ht="11.25" hidden="1">
      <c r="A105" s="42">
        <v>99</v>
      </c>
      <c r="B105" s="43"/>
      <c r="C105" s="44"/>
      <c r="D105" s="43"/>
      <c r="E105" s="45"/>
      <c r="F105" s="43"/>
      <c r="G105" s="45"/>
      <c r="H105" s="75"/>
      <c r="I105" s="97"/>
      <c r="J105" s="43"/>
      <c r="K105" s="46"/>
      <c r="L105" s="43"/>
      <c r="M105" s="46"/>
      <c r="N105" s="43"/>
      <c r="O105" s="46"/>
    </row>
    <row r="106" spans="1:15" s="47" customFormat="1" ht="11.25" hidden="1">
      <c r="A106" s="42">
        <v>100</v>
      </c>
      <c r="B106" s="43"/>
      <c r="C106" s="44"/>
      <c r="D106" s="43"/>
      <c r="E106" s="45"/>
      <c r="F106" s="43"/>
      <c r="G106" s="45"/>
      <c r="H106" s="75"/>
      <c r="I106" s="97"/>
      <c r="J106" s="43"/>
      <c r="K106" s="46"/>
      <c r="L106" s="43"/>
      <c r="M106" s="46"/>
      <c r="N106" s="43"/>
      <c r="O106" s="46"/>
    </row>
    <row r="107" spans="1:15" s="47" customFormat="1" ht="11.25" hidden="1">
      <c r="A107" s="42">
        <v>101</v>
      </c>
      <c r="B107" s="43"/>
      <c r="C107" s="44"/>
      <c r="D107" s="43"/>
      <c r="E107" s="45"/>
      <c r="F107" s="43"/>
      <c r="G107" s="45"/>
      <c r="H107" s="75"/>
      <c r="I107" s="97"/>
      <c r="J107" s="43"/>
      <c r="K107" s="46"/>
      <c r="L107" s="43"/>
      <c r="M107" s="46"/>
      <c r="N107" s="43"/>
      <c r="O107" s="46"/>
    </row>
    <row r="108" spans="1:15" s="47" customFormat="1" ht="11.25" hidden="1">
      <c r="A108" s="42">
        <v>102</v>
      </c>
      <c r="B108" s="43"/>
      <c r="C108" s="44"/>
      <c r="D108" s="43"/>
      <c r="E108" s="45"/>
      <c r="F108" s="43"/>
      <c r="G108" s="45"/>
      <c r="H108" s="75"/>
      <c r="I108" s="97"/>
      <c r="J108" s="43"/>
      <c r="K108" s="46"/>
      <c r="L108" s="43"/>
      <c r="M108" s="46"/>
      <c r="N108" s="43"/>
      <c r="O108" s="46"/>
    </row>
    <row r="109" spans="1:15" s="47" customFormat="1" ht="11.25" hidden="1">
      <c r="A109" s="42">
        <v>103</v>
      </c>
      <c r="B109" s="43"/>
      <c r="C109" s="44"/>
      <c r="D109" s="43"/>
      <c r="E109" s="45"/>
      <c r="F109" s="43"/>
      <c r="G109" s="45"/>
      <c r="H109" s="75"/>
      <c r="I109" s="97"/>
      <c r="J109" s="43"/>
      <c r="K109" s="46"/>
      <c r="L109" s="43"/>
      <c r="M109" s="46"/>
      <c r="N109" s="43"/>
      <c r="O109" s="46"/>
    </row>
    <row r="110" spans="1:15" s="47" customFormat="1" ht="11.25" hidden="1">
      <c r="A110" s="42">
        <v>104</v>
      </c>
      <c r="B110" s="43"/>
      <c r="C110" s="44"/>
      <c r="D110" s="43"/>
      <c r="E110" s="45"/>
      <c r="F110" s="43"/>
      <c r="G110" s="45"/>
      <c r="H110" s="75"/>
      <c r="I110" s="97"/>
      <c r="J110" s="43"/>
      <c r="K110" s="46"/>
      <c r="L110" s="43"/>
      <c r="M110" s="46"/>
      <c r="N110" s="43"/>
      <c r="O110" s="46"/>
    </row>
    <row r="111" spans="1:15" s="47" customFormat="1" ht="11.25" hidden="1">
      <c r="A111" s="42">
        <v>105</v>
      </c>
      <c r="B111" s="43"/>
      <c r="C111" s="44"/>
      <c r="D111" s="43"/>
      <c r="E111" s="45"/>
      <c r="F111" s="43"/>
      <c r="G111" s="45"/>
      <c r="H111" s="75"/>
      <c r="I111" s="97"/>
      <c r="J111" s="43"/>
      <c r="K111" s="46"/>
      <c r="L111" s="43"/>
      <c r="M111" s="46"/>
      <c r="N111" s="43"/>
      <c r="O111" s="46"/>
    </row>
    <row r="112" spans="1:15" s="47" customFormat="1" ht="11.25" hidden="1">
      <c r="A112" s="42">
        <v>106</v>
      </c>
      <c r="B112" s="43"/>
      <c r="C112" s="44"/>
      <c r="D112" s="43"/>
      <c r="E112" s="45"/>
      <c r="F112" s="43"/>
      <c r="G112" s="45"/>
      <c r="H112" s="75"/>
      <c r="I112" s="97"/>
      <c r="J112" s="43"/>
      <c r="K112" s="46"/>
      <c r="L112" s="43"/>
      <c r="M112" s="46"/>
      <c r="N112" s="43"/>
      <c r="O112" s="46"/>
    </row>
    <row r="113" spans="1:15" s="47" customFormat="1" ht="11.25" hidden="1">
      <c r="A113" s="42">
        <v>107</v>
      </c>
      <c r="B113" s="43"/>
      <c r="C113" s="44"/>
      <c r="D113" s="43"/>
      <c r="E113" s="45"/>
      <c r="F113" s="43"/>
      <c r="G113" s="45"/>
      <c r="H113" s="75"/>
      <c r="I113" s="97"/>
      <c r="J113" s="43"/>
      <c r="K113" s="46"/>
      <c r="L113" s="43"/>
      <c r="M113" s="46"/>
      <c r="N113" s="43"/>
      <c r="O113" s="46"/>
    </row>
    <row r="114" spans="1:15" s="47" customFormat="1" ht="11.25" hidden="1">
      <c r="A114" s="42">
        <v>108</v>
      </c>
      <c r="B114" s="43"/>
      <c r="C114" s="44"/>
      <c r="D114" s="43"/>
      <c r="E114" s="45"/>
      <c r="F114" s="43"/>
      <c r="G114" s="45"/>
      <c r="H114" s="75"/>
      <c r="I114" s="97"/>
      <c r="J114" s="43"/>
      <c r="K114" s="46"/>
      <c r="L114" s="43"/>
      <c r="M114" s="46"/>
      <c r="N114" s="43"/>
      <c r="O114" s="46"/>
    </row>
    <row r="115" spans="1:15" s="47" customFormat="1" ht="11.25" hidden="1">
      <c r="A115" s="42">
        <v>109</v>
      </c>
      <c r="B115" s="43"/>
      <c r="C115" s="44"/>
      <c r="D115" s="43"/>
      <c r="E115" s="45"/>
      <c r="F115" s="43"/>
      <c r="G115" s="45"/>
      <c r="H115" s="75"/>
      <c r="I115" s="97"/>
      <c r="J115" s="43"/>
      <c r="K115" s="46"/>
      <c r="L115" s="43"/>
      <c r="M115" s="46"/>
      <c r="N115" s="43"/>
      <c r="O115" s="46"/>
    </row>
    <row r="116" spans="1:15" s="47" customFormat="1" ht="11.25" hidden="1">
      <c r="A116" s="42">
        <v>110</v>
      </c>
      <c r="B116" s="43"/>
      <c r="C116" s="44"/>
      <c r="D116" s="43"/>
      <c r="E116" s="45"/>
      <c r="F116" s="43"/>
      <c r="G116" s="45"/>
      <c r="H116" s="75"/>
      <c r="I116" s="82"/>
      <c r="J116" s="43"/>
      <c r="K116" s="46"/>
      <c r="L116" s="43"/>
      <c r="M116" s="46"/>
      <c r="N116" s="43"/>
      <c r="O116" s="46"/>
    </row>
    <row r="117" spans="3:15" ht="11.25">
      <c r="C117" s="93"/>
      <c r="I117" s="94"/>
      <c r="O117" s="95"/>
    </row>
    <row r="118" ht="11.25">
      <c r="I118" s="74"/>
    </row>
    <row r="119" ht="11.25">
      <c r="I119" s="74"/>
    </row>
    <row r="120" ht="11.25">
      <c r="I120" s="74"/>
    </row>
    <row r="121" ht="11.25">
      <c r="I121" s="74"/>
    </row>
    <row r="122" ht="11.25">
      <c r="I122" s="74"/>
    </row>
    <row r="123" ht="11.25">
      <c r="I123" s="74"/>
    </row>
    <row r="124" ht="11.25">
      <c r="I124" s="74"/>
    </row>
    <row r="125" ht="11.25">
      <c r="I125" s="74"/>
    </row>
    <row r="126" ht="11.25">
      <c r="I126" s="74"/>
    </row>
    <row r="127" ht="11.25">
      <c r="I127" s="74"/>
    </row>
    <row r="128" ht="11.25">
      <c r="I128" s="74"/>
    </row>
    <row r="129" ht="11.25">
      <c r="I129" s="74"/>
    </row>
    <row r="130" ht="11.25">
      <c r="I130" s="74"/>
    </row>
    <row r="131" ht="11.25">
      <c r="I131" s="74"/>
    </row>
    <row r="132" ht="11.25">
      <c r="I132" s="74"/>
    </row>
    <row r="133" ht="11.25">
      <c r="I133" s="74"/>
    </row>
    <row r="134" ht="11.25">
      <c r="I134" s="74"/>
    </row>
    <row r="135" ht="11.25">
      <c r="I135" s="74"/>
    </row>
    <row r="136" ht="11.25">
      <c r="I136" s="74"/>
    </row>
    <row r="137" ht="11.25">
      <c r="I137" s="74"/>
    </row>
    <row r="138" ht="11.25">
      <c r="I138" s="74"/>
    </row>
    <row r="139" ht="11.25">
      <c r="I139" s="74"/>
    </row>
    <row r="140" ht="11.25">
      <c r="I140" s="74"/>
    </row>
    <row r="141" ht="11.25">
      <c r="I141" s="74"/>
    </row>
    <row r="142" ht="11.25">
      <c r="I142" s="74"/>
    </row>
    <row r="143" ht="11.25">
      <c r="I143" s="74"/>
    </row>
    <row r="144" ht="11.25">
      <c r="I144" s="74"/>
    </row>
    <row r="145" ht="11.25">
      <c r="I145" s="74"/>
    </row>
    <row r="146" ht="11.25">
      <c r="I146" s="74"/>
    </row>
    <row r="147" ht="11.25">
      <c r="I147" s="74"/>
    </row>
    <row r="148" ht="11.25">
      <c r="I148" s="74"/>
    </row>
    <row r="149" ht="11.25">
      <c r="I149" s="74"/>
    </row>
    <row r="150" ht="11.25">
      <c r="I150" s="74"/>
    </row>
    <row r="151" ht="11.25">
      <c r="I151" s="74"/>
    </row>
    <row r="152" ht="11.25">
      <c r="I152" s="74"/>
    </row>
    <row r="153" ht="11.25">
      <c r="I153" s="74"/>
    </row>
    <row r="154" ht="11.25">
      <c r="I154" s="74"/>
    </row>
    <row r="155" ht="11.25">
      <c r="I155" s="74"/>
    </row>
    <row r="156" ht="11.25">
      <c r="I156" s="74"/>
    </row>
    <row r="157" ht="11.25">
      <c r="I157" s="74"/>
    </row>
    <row r="158" ht="11.25">
      <c r="I158" s="74"/>
    </row>
    <row r="159" ht="11.25">
      <c r="I159" s="74"/>
    </row>
    <row r="160" ht="11.25">
      <c r="I160" s="74"/>
    </row>
    <row r="161" ht="11.25">
      <c r="I161" s="74"/>
    </row>
    <row r="162" ht="11.25">
      <c r="I162" s="74"/>
    </row>
    <row r="163" ht="11.25">
      <c r="I163" s="74"/>
    </row>
    <row r="164" ht="11.25">
      <c r="I164" s="74"/>
    </row>
    <row r="165" ht="11.25">
      <c r="I165" s="74"/>
    </row>
    <row r="166" ht="11.25">
      <c r="I166" s="74"/>
    </row>
    <row r="167" ht="11.25">
      <c r="I167" s="74"/>
    </row>
    <row r="168" ht="11.25">
      <c r="I168" s="74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cp:lastPrinted>2023-06-14T11:08:02Z</cp:lastPrinted>
  <dcterms:created xsi:type="dcterms:W3CDTF">2019-01-10T10:26:44Z</dcterms:created>
  <dcterms:modified xsi:type="dcterms:W3CDTF">2023-06-14T11:10:57Z</dcterms:modified>
  <cp:category/>
  <cp:version/>
  <cp:contentType/>
  <cp:contentStatus/>
</cp:coreProperties>
</file>