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390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<sst xmlns="http://schemas.openxmlformats.org/spreadsheetml/2006/main" count="712" uniqueCount="209">
  <si>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</si>
  <si>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</si>
  <si>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</si>
  <si>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</si>
  <si>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</si>
  <si>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</si>
  <si>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</si>
  <si>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</si>
  <si>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</si>
  <si>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</si>
  <si>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</si>
  <si>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</si>
  <si>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</si>
  <si>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</si>
  <si>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</si>
  <si>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</si>
  <si>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</si>
  <si>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</si>
  <si>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</si>
  <si>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</si>
  <si>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</si>
  <si>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</si>
  <si>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</si>
  <si>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</si>
  <si>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</si>
  <si>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</si>
  <si>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</si>
  <si>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</si>
  <si>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</si>
  <si>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</si>
  <si>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</si>
  <si>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</si>
  <si>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</si>
  <si>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</si>
  <si>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</si>
  <si>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</si>
  <si>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</si>
  <si>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</si>
  <si>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</si>
  <si>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</si>
  <si>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</si>
  <si>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</si>
  <si>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</si>
  <si>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</si>
  <si>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</si>
  <si>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</si>
  <si>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</si>
  <si>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</si>
  <si>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</si>
  <si>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</si>
  <si>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</si>
  <si>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</si>
  <si>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</si>
  <si>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</si>
  <si>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</si>
  <si>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</si>
  <si>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</si>
  <si>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</si>
  <si>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</si>
  <si>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</si>
  <si>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</si>
  <si>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</si>
  <si>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</si>
  <si>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</si>
  <si>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</si>
  <si>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</si>
  <si>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</si>
  <si>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</si>
  <si>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</si>
  <si>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</si>
  <si>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</si>
  <si>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</si>
  <si>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</si>
  <si>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</si>
  <si>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</si>
  <si>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</si>
  <si>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</si>
  <si>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</si>
  <si>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</si>
  <si>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</si>
  <si>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</si>
  <si>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</si>
  <si>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</si>
  <si>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</si>
  <si>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</si>
  <si>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</si>
  <si>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</si>
  <si>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</si>
  <si>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</si>
  <si>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</si>
  <si>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</si>
  <si>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</si>
  <si>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</si>
  <si>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</si>
  <si>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</si>
  <si>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</si>
  <si>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</si>
  <si>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</si>
  <si>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</si>
  <si>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</si>
  <si>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</si>
  <si>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</si>
  <si>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</si>
  <si>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</si>
  <si>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</si>
  <si>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</si>
  <si>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</si>
  <si>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</si>
  <si>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</si>
  <si>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</si>
  <si>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</si>
  <si>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</si>
  <si>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</si>
  <si>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</si>
  <si>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</si>
  <si>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</si>
  <si>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</si>
  <si>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</si>
  <si>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</si>
  <si>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</si>
  <si>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</si>
  <si>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</si>
  <si>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</si>
  <si>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</si>
  <si>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</si>
  <si>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</si>
  <si>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</si>
  <si>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</si>
  <si>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</si>
  <si>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</si>
  <si>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</si>
  <si>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</si>
  <si>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</si>
  <si>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</si>
  <si>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</si>
  <si>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</si>
  <si>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</si>
  <si>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</si>
  <si>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</si>
  <si>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</si>
  <si>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</si>
  <si>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</si>
  <si>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</si>
  <si>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</si>
  <si>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</si>
  <si>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</si>
  <si>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</si>
  <si>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</si>
  <si>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</si>
  <si>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</si>
  <si>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</si>
  <si>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</si>
  <si>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</si>
  <si>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</si>
  <si>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</si>
  <si>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</si>
  <si>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</si>
  <si>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</si>
  <si>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</si>
  <si>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</si>
  <si>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</si>
  <si>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</si>
  <si>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</si>
  <si>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</si>
  <si>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</si>
  <si>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</si>
  <si>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</si>
  <si>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</si>
  <si>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</si>
  <si>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</si>
  <si>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</si>
  <si>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</si>
  <si>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</si>
  <si>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</si>
  <si>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</si>
  <si>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</si>
  <si>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</si>
  <si>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</si>
  <si>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</si>
  <si>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</si>
  <si>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</si>
  <si>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</si>
  <si>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</si>
  <si>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</si>
  <si>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</si>
  <si>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</si>
  <si>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</si>
  <si>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</si>
  <si>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</si>
  <si>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</si>
  <si>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</si>
  <si>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</si>
  <si>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</si>
  <si>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</si>
  <si>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</si>
  <si>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</si>
  <si>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</si>
  <si>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</si>
  <si>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</si>
  <si>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</si>
  <si>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</si>
  <si>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</si>
  <si>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</si>
  <si>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</si>
  <si>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</si>
  <si>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</si>
  <si>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</si>
  <si>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</si>
  <si>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JUN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</si>
</sst>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I10" sqref="I10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44028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91</v>
      </c>
      <c r="B4" s="19" t="s">
        <v>185</v>
      </c>
      <c r="C4" s="20"/>
      <c r="D4" s="21">
        <f>A4/365</f>
        <v>0.2493150684931507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30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179</v>
      </c>
      <c r="D8" s="22" t="s">
        <v>99</v>
      </c>
      <c r="E8" s="9">
        <v>387.2</v>
      </c>
      <c r="F8" s="7">
        <v>30</v>
      </c>
      <c r="G8" s="10">
        <f aca="true" t="shared" si="0" ref="G8:G39">RANK(H8,H$8:H$116)</f>
        <v>5</v>
      </c>
      <c r="H8" s="9">
        <v>996.5999999999999</v>
      </c>
      <c r="I8" s="7">
        <v>91</v>
      </c>
      <c r="J8" s="7">
        <v>1332</v>
      </c>
      <c r="K8" s="62">
        <f aca="true" t="shared" si="1" ref="K8:K39">H8/J8</f>
        <v>0.7481981981981981</v>
      </c>
      <c r="L8" s="11">
        <f aca="true" t="shared" si="2" ref="L8:L39">IF((E8=0),0,E8/F8)</f>
        <v>12.906666666666666</v>
      </c>
      <c r="M8" s="11">
        <f aca="true" t="shared" si="3" ref="M8:M39">IF((H8=0),0,H8/I8)</f>
        <v>10.95164835164835</v>
      </c>
      <c r="N8" s="9">
        <f aca="true" t="shared" si="4" ref="N8:N39">E8-J8/365*$B$5</f>
        <v>277.72054794520545</v>
      </c>
      <c r="O8" s="9">
        <f aca="true" t="shared" si="5" ref="O8:O39">H8-J8*$D$4</f>
        <v>664.5123287671231</v>
      </c>
      <c r="P8" s="9">
        <f aca="true" t="shared" si="6" ref="P8:P39">H8/$D$4</f>
        <v>3997.351648351648</v>
      </c>
      <c r="Q8" s="50">
        <f aca="true" t="shared" si="7" ref="Q8:Q39">P8/J8</f>
        <v>3.0010147510147505</v>
      </c>
      <c r="R8" s="61">
        <v>0</v>
      </c>
      <c r="S8" s="61">
        <v>0</v>
      </c>
      <c r="T8" s="61"/>
      <c r="U8" s="36" t="s">
        <v>182</v>
      </c>
      <c r="V8" s="58">
        <v>38</v>
      </c>
    </row>
    <row r="9" spans="1:22" ht="13.5">
      <c r="A9" s="25"/>
      <c r="B9" s="10">
        <v>2</v>
      </c>
      <c r="C9" s="8" t="s">
        <v>71</v>
      </c>
      <c r="D9" s="22" t="s">
        <v>6</v>
      </c>
      <c r="E9" s="9">
        <v>380</v>
      </c>
      <c r="F9" s="7">
        <v>31</v>
      </c>
      <c r="G9" s="10">
        <f t="shared" si="0"/>
        <v>3</v>
      </c>
      <c r="H9" s="9">
        <v>1104</v>
      </c>
      <c r="I9" s="7">
        <v>91</v>
      </c>
      <c r="J9" s="7">
        <v>3000</v>
      </c>
      <c r="K9" s="62">
        <f t="shared" si="1"/>
        <v>0.368</v>
      </c>
      <c r="L9" s="11">
        <f t="shared" si="2"/>
        <v>12.258064516129032</v>
      </c>
      <c r="M9" s="11">
        <f t="shared" si="3"/>
        <v>12.131868131868131</v>
      </c>
      <c r="N9" s="9">
        <f t="shared" si="4"/>
        <v>133.42465753424653</v>
      </c>
      <c r="O9" s="9">
        <f t="shared" si="5"/>
        <v>356.05479452054794</v>
      </c>
      <c r="P9" s="9">
        <f t="shared" si="6"/>
        <v>4428.131868131868</v>
      </c>
      <c r="Q9" s="50">
        <f t="shared" si="7"/>
        <v>1.476043956043956</v>
      </c>
      <c r="R9" s="61">
        <v>0</v>
      </c>
      <c r="S9" s="61">
        <v>0</v>
      </c>
      <c r="T9" s="61"/>
      <c r="U9" s="36" t="s">
        <v>136</v>
      </c>
      <c r="V9" s="58">
        <v>49</v>
      </c>
    </row>
    <row r="10" spans="1:22" ht="13.5">
      <c r="A10" s="25" t="s">
        <v>30</v>
      </c>
      <c r="B10" s="10">
        <v>3</v>
      </c>
      <c r="C10" s="8" t="s">
        <v>110</v>
      </c>
      <c r="D10" s="22" t="s">
        <v>102</v>
      </c>
      <c r="E10" s="9">
        <v>348.7</v>
      </c>
      <c r="F10" s="7">
        <v>28</v>
      </c>
      <c r="G10" s="10">
        <f t="shared" si="0"/>
        <v>6</v>
      </c>
      <c r="H10" s="9">
        <v>841.4000000000001</v>
      </c>
      <c r="I10" s="7">
        <v>69</v>
      </c>
      <c r="J10" s="7">
        <v>3000</v>
      </c>
      <c r="K10" s="62">
        <f t="shared" si="1"/>
        <v>0.2804666666666667</v>
      </c>
      <c r="L10" s="11">
        <f t="shared" si="2"/>
        <v>12.453571428571427</v>
      </c>
      <c r="M10" s="11">
        <f t="shared" si="3"/>
        <v>12.194202898550726</v>
      </c>
      <c r="N10" s="9">
        <f t="shared" si="4"/>
        <v>102.12465753424652</v>
      </c>
      <c r="O10" s="9">
        <f t="shared" si="5"/>
        <v>93.45479452054803</v>
      </c>
      <c r="P10" s="9">
        <f t="shared" si="6"/>
        <v>3374.8461538461543</v>
      </c>
      <c r="Q10" s="50">
        <f t="shared" si="7"/>
        <v>1.124948717948718</v>
      </c>
      <c r="R10" s="61">
        <v>0</v>
      </c>
      <c r="S10" s="61">
        <v>0</v>
      </c>
      <c r="T10" s="61"/>
      <c r="U10" s="36" t="s">
        <v>132</v>
      </c>
      <c r="V10" s="58">
        <v>60</v>
      </c>
    </row>
    <row r="11" spans="1:22" ht="13.5">
      <c r="A11" s="25"/>
      <c r="B11" s="10">
        <v>4</v>
      </c>
      <c r="C11" s="8" t="s">
        <v>93</v>
      </c>
      <c r="D11" s="22" t="s">
        <v>102</v>
      </c>
      <c r="E11" s="9">
        <v>348.5</v>
      </c>
      <c r="F11" s="7">
        <v>30</v>
      </c>
      <c r="G11" s="10">
        <f t="shared" si="0"/>
        <v>2</v>
      </c>
      <c r="H11" s="9">
        <v>1111.6</v>
      </c>
      <c r="I11" s="7">
        <v>91</v>
      </c>
      <c r="J11" s="7">
        <v>4200</v>
      </c>
      <c r="K11" s="62">
        <f t="shared" si="1"/>
        <v>0.26466666666666666</v>
      </c>
      <c r="L11" s="11">
        <f t="shared" si="2"/>
        <v>11.616666666666667</v>
      </c>
      <c r="M11" s="11">
        <f t="shared" si="3"/>
        <v>12.215384615384615</v>
      </c>
      <c r="N11" s="9">
        <f t="shared" si="4"/>
        <v>3.2945205479452397</v>
      </c>
      <c r="O11" s="9">
        <f t="shared" si="5"/>
        <v>64.47671232876701</v>
      </c>
      <c r="P11" s="9">
        <f t="shared" si="6"/>
        <v>4458.615384615384</v>
      </c>
      <c r="Q11" s="50">
        <f t="shared" si="7"/>
        <v>1.0615750915750914</v>
      </c>
      <c r="R11" s="61">
        <v>0</v>
      </c>
      <c r="S11" s="61">
        <v>0</v>
      </c>
      <c r="T11" s="61"/>
      <c r="U11" s="36" t="s">
        <v>129</v>
      </c>
      <c r="V11" s="58">
        <v>60</v>
      </c>
    </row>
    <row r="12" spans="1:22" ht="13.5">
      <c r="A12" s="25"/>
      <c r="B12" s="10">
        <v>5</v>
      </c>
      <c r="C12" s="8" t="s">
        <v>186</v>
      </c>
      <c r="D12" s="22" t="s">
        <v>108</v>
      </c>
      <c r="E12" s="9">
        <v>345.9</v>
      </c>
      <c r="F12" s="7">
        <v>28</v>
      </c>
      <c r="G12" s="10">
        <f t="shared" si="0"/>
        <v>1</v>
      </c>
      <c r="H12" s="9">
        <v>1405.4</v>
      </c>
      <c r="I12" s="7">
        <v>89</v>
      </c>
      <c r="J12" s="7">
        <v>3000</v>
      </c>
      <c r="K12" s="62">
        <f t="shared" si="1"/>
        <v>0.4684666666666667</v>
      </c>
      <c r="L12" s="11">
        <f t="shared" si="2"/>
        <v>12.353571428571428</v>
      </c>
      <c r="M12" s="11">
        <f t="shared" si="3"/>
        <v>15.791011235955057</v>
      </c>
      <c r="N12" s="9">
        <f t="shared" si="4"/>
        <v>99.32465753424651</v>
      </c>
      <c r="O12" s="9">
        <f t="shared" si="5"/>
        <v>657.454794520548</v>
      </c>
      <c r="P12" s="9">
        <f t="shared" si="6"/>
        <v>5637.043956043956</v>
      </c>
      <c r="Q12" s="50">
        <f t="shared" si="7"/>
        <v>1.879014652014652</v>
      </c>
      <c r="R12" s="61">
        <v>38</v>
      </c>
      <c r="S12" s="61">
        <v>155</v>
      </c>
      <c r="T12" s="61">
        <v>300</v>
      </c>
      <c r="U12" s="36" t="s">
        <v>201</v>
      </c>
      <c r="V12" s="58">
        <v>57</v>
      </c>
    </row>
    <row r="13" spans="1:22" ht="13.5">
      <c r="A13" s="25"/>
      <c r="B13" s="10">
        <v>6</v>
      </c>
      <c r="C13" s="8" t="s">
        <v>187</v>
      </c>
      <c r="D13" s="22" t="s">
        <v>6</v>
      </c>
      <c r="E13" s="9">
        <v>329</v>
      </c>
      <c r="F13" s="7">
        <v>24</v>
      </c>
      <c r="G13" s="10">
        <f t="shared" si="0"/>
        <v>4</v>
      </c>
      <c r="H13" s="9">
        <v>1016</v>
      </c>
      <c r="I13" s="7">
        <v>79</v>
      </c>
      <c r="J13" s="7">
        <v>2400</v>
      </c>
      <c r="K13" s="62">
        <f t="shared" si="1"/>
        <v>0.42333333333333334</v>
      </c>
      <c r="L13" s="11">
        <f t="shared" si="2"/>
        <v>13.708333333333334</v>
      </c>
      <c r="M13" s="11">
        <f t="shared" si="3"/>
        <v>12.860759493670885</v>
      </c>
      <c r="N13" s="9">
        <f t="shared" si="4"/>
        <v>131.73972602739727</v>
      </c>
      <c r="O13" s="9">
        <f t="shared" si="5"/>
        <v>417.6438356164383</v>
      </c>
      <c r="P13" s="9">
        <f t="shared" si="6"/>
        <v>4075.164835164835</v>
      </c>
      <c r="Q13" s="50">
        <f t="shared" si="7"/>
        <v>1.697985347985348</v>
      </c>
      <c r="R13" s="61">
        <v>39</v>
      </c>
      <c r="S13" s="61">
        <v>130</v>
      </c>
      <c r="T13" s="61">
        <v>3500</v>
      </c>
      <c r="U13" s="36" t="s">
        <v>131</v>
      </c>
      <c r="V13" s="58">
        <v>70</v>
      </c>
    </row>
    <row r="14" spans="1:22" ht="13.5">
      <c r="A14" s="25"/>
      <c r="B14" s="10">
        <v>7</v>
      </c>
      <c r="C14" s="8" t="s">
        <v>17</v>
      </c>
      <c r="D14" s="22" t="s">
        <v>11</v>
      </c>
      <c r="E14" s="9">
        <v>302.1</v>
      </c>
      <c r="F14" s="7">
        <v>21</v>
      </c>
      <c r="G14" s="10">
        <f t="shared" si="0"/>
        <v>7</v>
      </c>
      <c r="H14" s="9">
        <v>773.1</v>
      </c>
      <c r="I14" s="7">
        <v>61</v>
      </c>
      <c r="J14" s="7">
        <v>3000</v>
      </c>
      <c r="K14" s="62">
        <f t="shared" si="1"/>
        <v>0.2577</v>
      </c>
      <c r="L14" s="11">
        <f t="shared" si="2"/>
        <v>14.385714285714286</v>
      </c>
      <c r="M14" s="11">
        <f t="shared" si="3"/>
        <v>12.673770491803278</v>
      </c>
      <c r="N14" s="9">
        <f t="shared" si="4"/>
        <v>55.52465753424656</v>
      </c>
      <c r="O14" s="9">
        <f t="shared" si="5"/>
        <v>25.154794520547966</v>
      </c>
      <c r="P14" s="9">
        <f t="shared" si="6"/>
        <v>3100.8956043956046</v>
      </c>
      <c r="Q14" s="50">
        <f t="shared" si="7"/>
        <v>1.0336318681318681</v>
      </c>
      <c r="R14" s="61">
        <v>0</v>
      </c>
      <c r="S14" s="61">
        <v>0</v>
      </c>
      <c r="T14" s="61"/>
      <c r="U14" s="36" t="s">
        <v>51</v>
      </c>
      <c r="V14" s="58">
        <v>54</v>
      </c>
    </row>
    <row r="15" spans="1:22" ht="13.5">
      <c r="A15" s="25"/>
      <c r="B15" s="10">
        <v>8</v>
      </c>
      <c r="C15" s="8" t="s">
        <v>21</v>
      </c>
      <c r="D15" s="22" t="s">
        <v>6</v>
      </c>
      <c r="E15" s="9">
        <v>284.4</v>
      </c>
      <c r="F15" s="7">
        <v>19</v>
      </c>
      <c r="G15" s="10">
        <f t="shared" si="0"/>
        <v>10</v>
      </c>
      <c r="H15" s="9">
        <v>677.7</v>
      </c>
      <c r="I15" s="7">
        <v>51</v>
      </c>
      <c r="J15" s="7">
        <v>2400</v>
      </c>
      <c r="K15" s="62">
        <f t="shared" si="1"/>
        <v>0.28237500000000004</v>
      </c>
      <c r="L15" s="11">
        <f t="shared" si="2"/>
        <v>14.968421052631578</v>
      </c>
      <c r="M15" s="11">
        <f t="shared" si="3"/>
        <v>13.288235294117648</v>
      </c>
      <c r="N15" s="9">
        <f t="shared" si="4"/>
        <v>87.13972602739724</v>
      </c>
      <c r="O15" s="9">
        <f t="shared" si="5"/>
        <v>79.34383561643835</v>
      </c>
      <c r="P15" s="9">
        <f t="shared" si="6"/>
        <v>2718.247252747253</v>
      </c>
      <c r="Q15" s="50">
        <f t="shared" si="7"/>
        <v>1.132603021978022</v>
      </c>
      <c r="R15" s="61">
        <v>0</v>
      </c>
      <c r="S15" s="61">
        <v>0</v>
      </c>
      <c r="T15" s="61"/>
      <c r="U15" s="36" t="s">
        <v>162</v>
      </c>
      <c r="V15" s="58">
        <v>53</v>
      </c>
    </row>
    <row r="16" spans="1:22" ht="13.5">
      <c r="A16" s="25"/>
      <c r="B16" s="10">
        <v>9</v>
      </c>
      <c r="C16" s="8" t="s">
        <v>189</v>
      </c>
      <c r="D16" s="22" t="s">
        <v>190</v>
      </c>
      <c r="E16" s="9">
        <v>259.7</v>
      </c>
      <c r="F16" s="7">
        <v>27</v>
      </c>
      <c r="G16" s="10">
        <f t="shared" si="0"/>
        <v>13</v>
      </c>
      <c r="H16" s="9">
        <v>663.5</v>
      </c>
      <c r="I16" s="7">
        <v>74</v>
      </c>
      <c r="J16" s="7">
        <v>2000</v>
      </c>
      <c r="K16" s="62">
        <f t="shared" si="1"/>
        <v>0.33175</v>
      </c>
      <c r="L16" s="11">
        <f t="shared" si="2"/>
        <v>9.618518518518519</v>
      </c>
      <c r="M16" s="11">
        <f t="shared" si="3"/>
        <v>8.966216216216216</v>
      </c>
      <c r="N16" s="9">
        <f t="shared" si="4"/>
        <v>95.31643835616438</v>
      </c>
      <c r="O16" s="9">
        <f t="shared" si="5"/>
        <v>164.86986301369865</v>
      </c>
      <c r="P16" s="9">
        <f t="shared" si="6"/>
        <v>2661.2912087912086</v>
      </c>
      <c r="Q16" s="50">
        <f t="shared" si="7"/>
        <v>1.3306456043956043</v>
      </c>
      <c r="R16" s="61">
        <v>27</v>
      </c>
      <c r="S16" s="61">
        <v>69</v>
      </c>
      <c r="T16" s="61">
        <v>200</v>
      </c>
      <c r="U16" s="36" t="s">
        <v>202</v>
      </c>
      <c r="V16" s="58">
        <v>56</v>
      </c>
    </row>
    <row r="17" spans="1:22" ht="13.5">
      <c r="A17" s="25"/>
      <c r="B17" s="10">
        <v>10</v>
      </c>
      <c r="C17" s="8" t="s">
        <v>90</v>
      </c>
      <c r="D17" s="22" t="s">
        <v>89</v>
      </c>
      <c r="E17" s="9">
        <v>258</v>
      </c>
      <c r="F17" s="7">
        <v>22</v>
      </c>
      <c r="G17" s="10">
        <f t="shared" si="0"/>
        <v>11</v>
      </c>
      <c r="H17" s="9">
        <v>670</v>
      </c>
      <c r="I17" s="7">
        <v>62</v>
      </c>
      <c r="J17" s="7">
        <v>3000</v>
      </c>
      <c r="K17" s="62">
        <f t="shared" si="1"/>
        <v>0.22333333333333333</v>
      </c>
      <c r="L17" s="11">
        <f t="shared" si="2"/>
        <v>11.727272727272727</v>
      </c>
      <c r="M17" s="11">
        <f t="shared" si="3"/>
        <v>10.806451612903226</v>
      </c>
      <c r="N17" s="9">
        <f t="shared" si="4"/>
        <v>11.424657534246535</v>
      </c>
      <c r="O17" s="9">
        <f t="shared" si="5"/>
        <v>-77.94520547945206</v>
      </c>
      <c r="P17" s="9">
        <f t="shared" si="6"/>
        <v>2687.3626373626375</v>
      </c>
      <c r="Q17" s="50">
        <f t="shared" si="7"/>
        <v>0.8957875457875458</v>
      </c>
      <c r="R17" s="61">
        <v>0</v>
      </c>
      <c r="S17" s="61">
        <v>0</v>
      </c>
      <c r="T17" s="61"/>
      <c r="U17" s="36" t="s">
        <v>130</v>
      </c>
      <c r="V17" s="58">
        <v>56</v>
      </c>
    </row>
    <row r="18" spans="1:22" ht="13.5">
      <c r="A18" s="25"/>
      <c r="B18" s="10">
        <v>11</v>
      </c>
      <c r="C18" s="8" t="s">
        <v>122</v>
      </c>
      <c r="D18" s="22" t="s">
        <v>6</v>
      </c>
      <c r="E18" s="9">
        <v>240.5</v>
      </c>
      <c r="F18" s="7">
        <v>26</v>
      </c>
      <c r="G18" s="10">
        <f t="shared" si="0"/>
        <v>17</v>
      </c>
      <c r="H18" s="9">
        <v>571</v>
      </c>
      <c r="I18" s="7">
        <v>72</v>
      </c>
      <c r="J18" s="7">
        <v>3600</v>
      </c>
      <c r="K18" s="62">
        <f t="shared" si="1"/>
        <v>0.15861111111111112</v>
      </c>
      <c r="L18" s="11">
        <f t="shared" si="2"/>
        <v>9.25</v>
      </c>
      <c r="M18" s="11">
        <f t="shared" si="3"/>
        <v>7.930555555555555</v>
      </c>
      <c r="N18" s="9">
        <f t="shared" si="4"/>
        <v>-55.39041095890411</v>
      </c>
      <c r="O18" s="9">
        <f t="shared" si="5"/>
        <v>-326.5342465753424</v>
      </c>
      <c r="P18" s="9">
        <f t="shared" si="6"/>
        <v>2290.2747252747254</v>
      </c>
      <c r="Q18" s="50">
        <f t="shared" si="7"/>
        <v>0.6361874236874238</v>
      </c>
      <c r="R18" s="61">
        <v>31</v>
      </c>
      <c r="S18" s="61">
        <v>96</v>
      </c>
      <c r="T18" s="61">
        <v>600</v>
      </c>
      <c r="U18" s="36" t="s">
        <v>128</v>
      </c>
      <c r="V18" s="58">
        <v>43</v>
      </c>
    </row>
    <row r="19" spans="1:22" ht="13.5">
      <c r="A19" s="25"/>
      <c r="B19" s="10">
        <v>12</v>
      </c>
      <c r="C19" s="8" t="s">
        <v>94</v>
      </c>
      <c r="D19" s="22" t="s">
        <v>108</v>
      </c>
      <c r="E19" s="9">
        <v>227.3</v>
      </c>
      <c r="F19" s="7">
        <v>29</v>
      </c>
      <c r="G19" s="10">
        <f t="shared" si="0"/>
        <v>9</v>
      </c>
      <c r="H19" s="9">
        <v>728.7</v>
      </c>
      <c r="I19" s="7">
        <v>89</v>
      </c>
      <c r="J19" s="7">
        <v>2160</v>
      </c>
      <c r="K19" s="62">
        <f t="shared" si="1"/>
        <v>0.3373611111111111</v>
      </c>
      <c r="L19" s="11">
        <f t="shared" si="2"/>
        <v>7.837931034482759</v>
      </c>
      <c r="M19" s="11">
        <f t="shared" si="3"/>
        <v>8.187640449438202</v>
      </c>
      <c r="N19" s="9">
        <f t="shared" si="4"/>
        <v>49.76575342465756</v>
      </c>
      <c r="O19" s="9">
        <f t="shared" si="5"/>
        <v>190.17945205479452</v>
      </c>
      <c r="P19" s="9">
        <f t="shared" si="6"/>
        <v>2922.8076923076924</v>
      </c>
      <c r="Q19" s="50">
        <f t="shared" si="7"/>
        <v>1.3531517094017094</v>
      </c>
      <c r="R19" s="61">
        <v>27</v>
      </c>
      <c r="S19" s="61">
        <v>74</v>
      </c>
      <c r="T19" s="61"/>
      <c r="U19" s="36" t="s">
        <v>135</v>
      </c>
      <c r="V19" s="58">
        <v>61</v>
      </c>
    </row>
    <row r="20" spans="1:22" ht="13.5">
      <c r="A20" s="25"/>
      <c r="B20" s="10">
        <v>13</v>
      </c>
      <c r="C20" s="8" t="s">
        <v>8</v>
      </c>
      <c r="D20" s="22" t="s">
        <v>70</v>
      </c>
      <c r="E20" s="9">
        <v>227</v>
      </c>
      <c r="F20" s="7">
        <v>26</v>
      </c>
      <c r="G20" s="10">
        <f t="shared" si="0"/>
        <v>12</v>
      </c>
      <c r="H20" s="9">
        <v>667</v>
      </c>
      <c r="I20" s="7">
        <v>81</v>
      </c>
      <c r="J20" s="7">
        <v>1500</v>
      </c>
      <c r="K20" s="62">
        <f t="shared" si="1"/>
        <v>0.44466666666666665</v>
      </c>
      <c r="L20" s="11">
        <f t="shared" si="2"/>
        <v>8.73076923076923</v>
      </c>
      <c r="M20" s="11">
        <f t="shared" si="3"/>
        <v>8.234567901234568</v>
      </c>
      <c r="N20" s="9">
        <f t="shared" si="4"/>
        <v>103.71232876712327</v>
      </c>
      <c r="O20" s="9">
        <f t="shared" si="5"/>
        <v>293.027397260274</v>
      </c>
      <c r="P20" s="9">
        <f t="shared" si="6"/>
        <v>2675.32967032967</v>
      </c>
      <c r="Q20" s="50">
        <f t="shared" si="7"/>
        <v>1.7835531135531133</v>
      </c>
      <c r="R20" s="61">
        <v>0</v>
      </c>
      <c r="S20" s="61">
        <v>0</v>
      </c>
      <c r="T20" s="61"/>
      <c r="U20" s="36" t="s">
        <v>137</v>
      </c>
      <c r="V20" s="58">
        <v>81</v>
      </c>
    </row>
    <row r="21" spans="1:22" ht="13.5">
      <c r="A21" s="25"/>
      <c r="B21" s="10">
        <v>14</v>
      </c>
      <c r="C21" s="8" t="s">
        <v>79</v>
      </c>
      <c r="D21" s="22" t="s">
        <v>100</v>
      </c>
      <c r="E21" s="9">
        <v>196</v>
      </c>
      <c r="F21" s="7">
        <v>26</v>
      </c>
      <c r="G21" s="10">
        <f t="shared" si="0"/>
        <v>15</v>
      </c>
      <c r="H21" s="9">
        <v>608</v>
      </c>
      <c r="I21" s="7">
        <v>79</v>
      </c>
      <c r="J21" s="7">
        <v>2160</v>
      </c>
      <c r="K21" s="62">
        <f t="shared" si="1"/>
        <v>0.2814814814814815</v>
      </c>
      <c r="L21" s="11">
        <f t="shared" si="2"/>
        <v>7.538461538461538</v>
      </c>
      <c r="M21" s="11">
        <f t="shared" si="3"/>
        <v>7.69620253164557</v>
      </c>
      <c r="N21" s="9">
        <f t="shared" si="4"/>
        <v>18.46575342465755</v>
      </c>
      <c r="O21" s="9">
        <f t="shared" si="5"/>
        <v>69.47945205479448</v>
      </c>
      <c r="P21" s="9">
        <f t="shared" si="6"/>
        <v>2438.6813186813188</v>
      </c>
      <c r="Q21" s="50">
        <f t="shared" si="7"/>
        <v>1.1290191290191292</v>
      </c>
      <c r="R21" s="61">
        <v>0</v>
      </c>
      <c r="S21" s="61">
        <v>0</v>
      </c>
      <c r="T21" s="61"/>
      <c r="U21" s="36" t="s">
        <v>153</v>
      </c>
      <c r="V21" s="58">
        <v>60</v>
      </c>
    </row>
    <row r="22" spans="1:22" ht="13.5">
      <c r="A22" s="25"/>
      <c r="B22" s="10">
        <v>15</v>
      </c>
      <c r="C22" s="8" t="s">
        <v>125</v>
      </c>
      <c r="D22" s="22" t="s">
        <v>180</v>
      </c>
      <c r="E22" s="9">
        <v>193.7</v>
      </c>
      <c r="F22" s="7">
        <v>16</v>
      </c>
      <c r="G22" s="10">
        <f t="shared" si="0"/>
        <v>16</v>
      </c>
      <c r="H22" s="9">
        <v>576</v>
      </c>
      <c r="I22" s="7">
        <v>42</v>
      </c>
      <c r="J22" s="7">
        <v>1600</v>
      </c>
      <c r="K22" s="62">
        <f t="shared" si="1"/>
        <v>0.36</v>
      </c>
      <c r="L22" s="11">
        <f t="shared" si="2"/>
        <v>12.10625</v>
      </c>
      <c r="M22" s="11">
        <f t="shared" si="3"/>
        <v>13.714285714285714</v>
      </c>
      <c r="N22" s="9">
        <f t="shared" si="4"/>
        <v>62.19315068493151</v>
      </c>
      <c r="O22" s="9">
        <f t="shared" si="5"/>
        <v>177.09589041095887</v>
      </c>
      <c r="P22" s="9">
        <f t="shared" si="6"/>
        <v>2310.32967032967</v>
      </c>
      <c r="Q22" s="50">
        <f t="shared" si="7"/>
        <v>1.4439560439560437</v>
      </c>
      <c r="R22" s="61">
        <v>0</v>
      </c>
      <c r="S22" s="61">
        <v>0</v>
      </c>
      <c r="T22" s="61"/>
      <c r="U22" s="36" t="s">
        <v>140</v>
      </c>
      <c r="V22" s="58">
        <v>62</v>
      </c>
    </row>
    <row r="23" spans="1:22" ht="13.5">
      <c r="A23" s="25"/>
      <c r="B23" s="10">
        <v>16</v>
      </c>
      <c r="C23" s="8" t="s">
        <v>126</v>
      </c>
      <c r="D23" s="22" t="s">
        <v>115</v>
      </c>
      <c r="E23" s="9">
        <v>189.7</v>
      </c>
      <c r="F23" s="7">
        <v>17</v>
      </c>
      <c r="G23" s="10">
        <f t="shared" si="0"/>
        <v>8</v>
      </c>
      <c r="H23" s="9">
        <v>769.9000000000001</v>
      </c>
      <c r="I23" s="7">
        <v>61</v>
      </c>
      <c r="J23" s="7">
        <v>3600</v>
      </c>
      <c r="K23" s="62">
        <f t="shared" si="1"/>
        <v>0.21386111111111114</v>
      </c>
      <c r="L23" s="11">
        <f t="shared" si="2"/>
        <v>11.158823529411764</v>
      </c>
      <c r="M23" s="11">
        <f t="shared" si="3"/>
        <v>12.621311475409838</v>
      </c>
      <c r="N23" s="9">
        <f t="shared" si="4"/>
        <v>-106.19041095890412</v>
      </c>
      <c r="O23" s="9">
        <f t="shared" si="5"/>
        <v>-127.63424657534233</v>
      </c>
      <c r="P23" s="9">
        <f t="shared" si="6"/>
        <v>3088.06043956044</v>
      </c>
      <c r="Q23" s="50">
        <f t="shared" si="7"/>
        <v>0.8577945665445667</v>
      </c>
      <c r="R23" s="61">
        <v>0</v>
      </c>
      <c r="S23" s="61">
        <v>36</v>
      </c>
      <c r="T23" s="61">
        <v>360</v>
      </c>
      <c r="U23" s="36" t="s">
        <v>144</v>
      </c>
      <c r="V23" s="58">
        <v>37</v>
      </c>
    </row>
    <row r="24" spans="1:22" ht="13.5">
      <c r="A24" s="25"/>
      <c r="B24" s="10">
        <v>17</v>
      </c>
      <c r="C24" s="8" t="s">
        <v>123</v>
      </c>
      <c r="D24" s="22" t="s">
        <v>188</v>
      </c>
      <c r="E24" s="9">
        <v>180</v>
      </c>
      <c r="F24" s="7">
        <v>30</v>
      </c>
      <c r="G24" s="10">
        <f t="shared" si="0"/>
        <v>18</v>
      </c>
      <c r="H24" s="9">
        <v>557</v>
      </c>
      <c r="I24" s="7">
        <v>91</v>
      </c>
      <c r="J24" s="7">
        <v>2000</v>
      </c>
      <c r="K24" s="62">
        <f t="shared" si="1"/>
        <v>0.2785</v>
      </c>
      <c r="L24" s="11">
        <f t="shared" si="2"/>
        <v>6</v>
      </c>
      <c r="M24" s="11">
        <f t="shared" si="3"/>
        <v>6.1208791208791204</v>
      </c>
      <c r="N24" s="9">
        <f t="shared" si="4"/>
        <v>15.616438356164394</v>
      </c>
      <c r="O24" s="9">
        <f t="shared" si="5"/>
        <v>58.36986301369865</v>
      </c>
      <c r="P24" s="9">
        <f t="shared" si="6"/>
        <v>2234.120879120879</v>
      </c>
      <c r="Q24" s="50">
        <f t="shared" si="7"/>
        <v>1.1170604395604395</v>
      </c>
      <c r="R24" s="61">
        <v>26</v>
      </c>
      <c r="S24" s="61">
        <v>78</v>
      </c>
      <c r="T24" s="61">
        <v>300</v>
      </c>
      <c r="U24" s="36" t="s">
        <v>133</v>
      </c>
      <c r="V24" s="58">
        <v>48</v>
      </c>
    </row>
    <row r="25" spans="1:22" ht="13.5">
      <c r="A25" s="25" t="s">
        <v>30</v>
      </c>
      <c r="B25" s="10">
        <v>18</v>
      </c>
      <c r="C25" s="8" t="s">
        <v>109</v>
      </c>
      <c r="D25" s="22" t="s">
        <v>5</v>
      </c>
      <c r="E25" s="9">
        <v>163.5</v>
      </c>
      <c r="F25" s="7">
        <v>26</v>
      </c>
      <c r="G25" s="10">
        <f t="shared" si="0"/>
        <v>14</v>
      </c>
      <c r="H25" s="9">
        <v>645.2</v>
      </c>
      <c r="I25" s="7">
        <v>83</v>
      </c>
      <c r="J25" s="7">
        <v>1800</v>
      </c>
      <c r="K25" s="62">
        <f t="shared" si="1"/>
        <v>0.35844444444444445</v>
      </c>
      <c r="L25" s="11">
        <f t="shared" si="2"/>
        <v>6.288461538461538</v>
      </c>
      <c r="M25" s="11">
        <f t="shared" si="3"/>
        <v>7.773493975903615</v>
      </c>
      <c r="N25" s="9">
        <f t="shared" si="4"/>
        <v>15.554794520547944</v>
      </c>
      <c r="O25" s="9">
        <f t="shared" si="5"/>
        <v>196.43287671232883</v>
      </c>
      <c r="P25" s="9">
        <f t="shared" si="6"/>
        <v>2587.89010989011</v>
      </c>
      <c r="Q25" s="50">
        <f t="shared" si="7"/>
        <v>1.4377167277167278</v>
      </c>
      <c r="R25" s="61">
        <v>0</v>
      </c>
      <c r="S25" s="61">
        <v>0</v>
      </c>
      <c r="T25" s="61"/>
      <c r="U25" s="36" t="s">
        <v>145</v>
      </c>
      <c r="V25" s="58">
        <v>61</v>
      </c>
    </row>
    <row r="26" spans="1:22" ht="13.5">
      <c r="A26" s="25"/>
      <c r="B26" s="10">
        <v>19</v>
      </c>
      <c r="C26" s="8" t="s">
        <v>75</v>
      </c>
      <c r="D26" s="22" t="s">
        <v>48</v>
      </c>
      <c r="E26" s="9">
        <v>138</v>
      </c>
      <c r="F26" s="7">
        <v>29</v>
      </c>
      <c r="G26" s="10">
        <f t="shared" si="0"/>
        <v>22</v>
      </c>
      <c r="H26" s="9">
        <v>414</v>
      </c>
      <c r="I26" s="7">
        <v>84</v>
      </c>
      <c r="J26" s="7">
        <v>2000</v>
      </c>
      <c r="K26" s="62">
        <f t="shared" si="1"/>
        <v>0.207</v>
      </c>
      <c r="L26" s="11">
        <f t="shared" si="2"/>
        <v>4.758620689655173</v>
      </c>
      <c r="M26" s="11">
        <f t="shared" si="3"/>
        <v>4.928571428571429</v>
      </c>
      <c r="N26" s="9">
        <f t="shared" si="4"/>
        <v>-26.383561643835606</v>
      </c>
      <c r="O26" s="9">
        <f t="shared" si="5"/>
        <v>-84.63013698630135</v>
      </c>
      <c r="P26" s="9">
        <f t="shared" si="6"/>
        <v>1660.5494505494505</v>
      </c>
      <c r="Q26" s="50">
        <f t="shared" si="7"/>
        <v>0.8302747252747252</v>
      </c>
      <c r="R26" s="61">
        <v>0</v>
      </c>
      <c r="S26" s="61">
        <v>0</v>
      </c>
      <c r="T26" s="61"/>
      <c r="U26" s="36" t="s">
        <v>106</v>
      </c>
      <c r="V26" s="58">
        <v>52</v>
      </c>
    </row>
    <row r="27" spans="1:22" ht="13.5">
      <c r="A27" s="25"/>
      <c r="B27" s="10">
        <v>20</v>
      </c>
      <c r="C27" s="8" t="s">
        <v>91</v>
      </c>
      <c r="D27" s="22" t="s">
        <v>6</v>
      </c>
      <c r="E27" s="9">
        <v>111</v>
      </c>
      <c r="F27" s="7">
        <v>8</v>
      </c>
      <c r="G27" s="10">
        <f t="shared" si="0"/>
        <v>20</v>
      </c>
      <c r="H27" s="9">
        <v>492</v>
      </c>
      <c r="I27" s="7">
        <v>31</v>
      </c>
      <c r="J27" s="7">
        <v>1800</v>
      </c>
      <c r="K27" s="62">
        <f t="shared" si="1"/>
        <v>0.2733333333333333</v>
      </c>
      <c r="L27" s="11">
        <f t="shared" si="2"/>
        <v>13.875</v>
      </c>
      <c r="M27" s="11">
        <f t="shared" si="3"/>
        <v>15.870967741935484</v>
      </c>
      <c r="N27" s="9">
        <f t="shared" si="4"/>
        <v>-36.945205479452056</v>
      </c>
      <c r="O27" s="9">
        <f t="shared" si="5"/>
        <v>43.23287671232879</v>
      </c>
      <c r="P27" s="9">
        <f t="shared" si="6"/>
        <v>1973.4065934065934</v>
      </c>
      <c r="Q27" s="50">
        <f t="shared" si="7"/>
        <v>1.0963369963369964</v>
      </c>
      <c r="R27" s="61">
        <v>0</v>
      </c>
      <c r="S27" s="61">
        <v>0</v>
      </c>
      <c r="T27" s="61"/>
      <c r="U27" s="36" t="s">
        <v>141</v>
      </c>
      <c r="V27" s="58">
        <v>47</v>
      </c>
    </row>
    <row r="28" spans="1:22" ht="13.5">
      <c r="A28" s="25"/>
      <c r="B28" s="10">
        <v>21</v>
      </c>
      <c r="C28" s="8" t="s">
        <v>113</v>
      </c>
      <c r="D28" s="22" t="s">
        <v>6</v>
      </c>
      <c r="E28" s="9">
        <v>107</v>
      </c>
      <c r="F28" s="7">
        <v>30</v>
      </c>
      <c r="G28" s="10">
        <f t="shared" si="0"/>
        <v>27</v>
      </c>
      <c r="H28" s="9">
        <v>289.5</v>
      </c>
      <c r="I28" s="7">
        <v>80</v>
      </c>
      <c r="J28" s="7">
        <v>1000</v>
      </c>
      <c r="K28" s="62">
        <f t="shared" si="1"/>
        <v>0.2895</v>
      </c>
      <c r="L28" s="11">
        <f t="shared" si="2"/>
        <v>3.566666666666667</v>
      </c>
      <c r="M28" s="11">
        <f t="shared" si="3"/>
        <v>3.61875</v>
      </c>
      <c r="N28" s="9">
        <f t="shared" si="4"/>
        <v>24.808219178082197</v>
      </c>
      <c r="O28" s="9">
        <f t="shared" si="5"/>
        <v>40.184931506849324</v>
      </c>
      <c r="P28" s="9">
        <f t="shared" si="6"/>
        <v>1161.1813186813188</v>
      </c>
      <c r="Q28" s="50">
        <f t="shared" si="7"/>
        <v>1.1611813186813187</v>
      </c>
      <c r="R28" s="61">
        <v>0</v>
      </c>
      <c r="S28" s="61">
        <v>0</v>
      </c>
      <c r="T28" s="61"/>
      <c r="U28" s="36" t="s">
        <v>155</v>
      </c>
      <c r="V28" s="58">
        <v>61</v>
      </c>
    </row>
    <row r="29" spans="1:22" ht="13.5">
      <c r="A29" s="25"/>
      <c r="B29" s="10">
        <v>22</v>
      </c>
      <c r="C29" s="8" t="s">
        <v>13</v>
      </c>
      <c r="D29" s="22" t="s">
        <v>6</v>
      </c>
      <c r="E29" s="9">
        <v>105.9</v>
      </c>
      <c r="F29" s="7">
        <v>13</v>
      </c>
      <c r="G29" s="10">
        <f t="shared" si="0"/>
        <v>23</v>
      </c>
      <c r="H29" s="9">
        <v>355.9</v>
      </c>
      <c r="I29" s="7">
        <v>47</v>
      </c>
      <c r="J29" s="7">
        <v>1200</v>
      </c>
      <c r="K29" s="62">
        <f t="shared" si="1"/>
        <v>0.2965833333333333</v>
      </c>
      <c r="L29" s="11">
        <f t="shared" si="2"/>
        <v>8.146153846153847</v>
      </c>
      <c r="M29" s="11">
        <f t="shared" si="3"/>
        <v>7.572340425531914</v>
      </c>
      <c r="N29" s="9">
        <f t="shared" si="4"/>
        <v>7.2698630136986395</v>
      </c>
      <c r="O29" s="9">
        <f t="shared" si="5"/>
        <v>56.72191780821913</v>
      </c>
      <c r="P29" s="9">
        <f t="shared" si="6"/>
        <v>1427.5109890109889</v>
      </c>
      <c r="Q29" s="50">
        <f t="shared" si="7"/>
        <v>1.1895924908424906</v>
      </c>
      <c r="R29" s="61">
        <v>16</v>
      </c>
      <c r="S29" s="61">
        <v>58</v>
      </c>
      <c r="T29" s="61"/>
      <c r="U29" s="36" t="s">
        <v>148</v>
      </c>
      <c r="V29" s="58">
        <v>64</v>
      </c>
    </row>
    <row r="30" spans="1:22" ht="13.5">
      <c r="A30" s="25"/>
      <c r="B30" s="10">
        <v>23</v>
      </c>
      <c r="C30" s="8" t="s">
        <v>107</v>
      </c>
      <c r="D30" s="22" t="s">
        <v>88</v>
      </c>
      <c r="E30" s="9">
        <v>97.3</v>
      </c>
      <c r="F30" s="7">
        <v>16</v>
      </c>
      <c r="G30" s="10">
        <f t="shared" si="0"/>
        <v>21</v>
      </c>
      <c r="H30" s="9">
        <v>475.50000000000006</v>
      </c>
      <c r="I30" s="7">
        <v>58</v>
      </c>
      <c r="J30" s="7">
        <v>1500</v>
      </c>
      <c r="K30" s="62">
        <f t="shared" si="1"/>
        <v>0.31700000000000006</v>
      </c>
      <c r="L30" s="11">
        <f t="shared" si="2"/>
        <v>6.08125</v>
      </c>
      <c r="M30" s="11">
        <f t="shared" si="3"/>
        <v>8.198275862068966</v>
      </c>
      <c r="N30" s="9">
        <f t="shared" si="4"/>
        <v>-25.987671232876735</v>
      </c>
      <c r="O30" s="9">
        <f t="shared" si="5"/>
        <v>101.52739726027403</v>
      </c>
      <c r="P30" s="9">
        <f t="shared" si="6"/>
        <v>1907.2252747252749</v>
      </c>
      <c r="Q30" s="50">
        <f t="shared" si="7"/>
        <v>1.2714835164835165</v>
      </c>
      <c r="R30" s="61">
        <v>14</v>
      </c>
      <c r="S30" s="61">
        <v>53</v>
      </c>
      <c r="T30" s="61">
        <v>180</v>
      </c>
      <c r="U30" s="36" t="s">
        <v>139</v>
      </c>
      <c r="V30" s="58">
        <v>57</v>
      </c>
    </row>
    <row r="31" spans="1:22" ht="13.5">
      <c r="A31" s="25"/>
      <c r="B31" s="10">
        <v>24</v>
      </c>
      <c r="C31" s="8" t="s">
        <v>24</v>
      </c>
      <c r="D31" s="22" t="s">
        <v>6</v>
      </c>
      <c r="E31" s="9">
        <v>95.5</v>
      </c>
      <c r="F31" s="7">
        <v>16</v>
      </c>
      <c r="G31" s="10">
        <f t="shared" si="0"/>
        <v>31</v>
      </c>
      <c r="H31" s="9">
        <v>234.6</v>
      </c>
      <c r="I31" s="7">
        <v>55</v>
      </c>
      <c r="J31" s="7">
        <v>600</v>
      </c>
      <c r="K31" s="62">
        <f t="shared" si="1"/>
        <v>0.391</v>
      </c>
      <c r="L31" s="11">
        <f t="shared" si="2"/>
        <v>5.96875</v>
      </c>
      <c r="M31" s="11">
        <f t="shared" si="3"/>
        <v>4.265454545454546</v>
      </c>
      <c r="N31" s="9">
        <f t="shared" si="4"/>
        <v>46.18493150684932</v>
      </c>
      <c r="O31" s="9">
        <f t="shared" si="5"/>
        <v>85.01095890410957</v>
      </c>
      <c r="P31" s="9">
        <f t="shared" si="6"/>
        <v>940.978021978022</v>
      </c>
      <c r="Q31" s="50">
        <f t="shared" si="7"/>
        <v>1.5682967032967032</v>
      </c>
      <c r="R31" s="61">
        <v>0</v>
      </c>
      <c r="S31" s="61">
        <v>0</v>
      </c>
      <c r="T31" s="61"/>
      <c r="U31" s="36" t="s">
        <v>170</v>
      </c>
      <c r="V31" s="58">
        <v>63</v>
      </c>
    </row>
    <row r="32" spans="1:22" ht="13.5">
      <c r="A32" s="25"/>
      <c r="B32" s="10">
        <v>25</v>
      </c>
      <c r="C32" s="8" t="s">
        <v>78</v>
      </c>
      <c r="D32" s="22" t="s">
        <v>6</v>
      </c>
      <c r="E32" s="9">
        <v>84</v>
      </c>
      <c r="F32" s="7">
        <v>7</v>
      </c>
      <c r="G32" s="10">
        <f t="shared" si="0"/>
        <v>24</v>
      </c>
      <c r="H32" s="9">
        <v>348</v>
      </c>
      <c r="I32" s="7">
        <v>29</v>
      </c>
      <c r="J32" s="7">
        <v>1200</v>
      </c>
      <c r="K32" s="62">
        <f t="shared" si="1"/>
        <v>0.29</v>
      </c>
      <c r="L32" s="11">
        <f t="shared" si="2"/>
        <v>12</v>
      </c>
      <c r="M32" s="11">
        <f t="shared" si="3"/>
        <v>12</v>
      </c>
      <c r="N32" s="9">
        <f t="shared" si="4"/>
        <v>-14.630136986301366</v>
      </c>
      <c r="O32" s="9">
        <f t="shared" si="5"/>
        <v>48.821917808219155</v>
      </c>
      <c r="P32" s="9">
        <f t="shared" si="6"/>
        <v>1395.8241758241759</v>
      </c>
      <c r="Q32" s="50">
        <f t="shared" si="7"/>
        <v>1.1631868131868133</v>
      </c>
      <c r="R32" s="61">
        <v>9</v>
      </c>
      <c r="S32" s="61">
        <v>34</v>
      </c>
      <c r="T32" s="61">
        <v>120</v>
      </c>
      <c r="U32" s="36" t="s">
        <v>152</v>
      </c>
      <c r="V32" s="58">
        <v>59</v>
      </c>
    </row>
    <row r="33" spans="1:22" ht="13.5">
      <c r="A33" s="25"/>
      <c r="B33" s="10">
        <v>26</v>
      </c>
      <c r="C33" s="8" t="s">
        <v>28</v>
      </c>
      <c r="D33" s="22" t="s">
        <v>194</v>
      </c>
      <c r="E33" s="9">
        <v>80</v>
      </c>
      <c r="F33" s="7">
        <v>8</v>
      </c>
      <c r="G33" s="10">
        <f t="shared" si="0"/>
        <v>35</v>
      </c>
      <c r="H33" s="9">
        <v>187</v>
      </c>
      <c r="I33" s="7">
        <v>26</v>
      </c>
      <c r="J33" s="7">
        <v>1200</v>
      </c>
      <c r="K33" s="62">
        <f t="shared" si="1"/>
        <v>0.15583333333333332</v>
      </c>
      <c r="L33" s="11">
        <f t="shared" si="2"/>
        <v>10</v>
      </c>
      <c r="M33" s="11">
        <f t="shared" si="3"/>
        <v>7.1923076923076925</v>
      </c>
      <c r="N33" s="9">
        <f t="shared" si="4"/>
        <v>-18.630136986301366</v>
      </c>
      <c r="O33" s="9">
        <f t="shared" si="5"/>
        <v>-112.17808219178085</v>
      </c>
      <c r="P33" s="9">
        <f t="shared" si="6"/>
        <v>750.054945054945</v>
      </c>
      <c r="Q33" s="50">
        <f t="shared" si="7"/>
        <v>0.6250457875457875</v>
      </c>
      <c r="R33" s="61">
        <v>10</v>
      </c>
      <c r="S33" s="61">
        <v>23</v>
      </c>
      <c r="T33" s="61">
        <v>150</v>
      </c>
      <c r="U33" s="36" t="s">
        <v>149</v>
      </c>
      <c r="V33" s="58">
        <v>60</v>
      </c>
    </row>
    <row r="34" spans="1:22" ht="13.5">
      <c r="A34" s="25"/>
      <c r="B34" s="10">
        <v>27</v>
      </c>
      <c r="C34" s="8" t="s">
        <v>74</v>
      </c>
      <c r="D34" s="22" t="s">
        <v>195</v>
      </c>
      <c r="E34" s="9">
        <v>78.9</v>
      </c>
      <c r="F34" s="7">
        <v>13</v>
      </c>
      <c r="G34" s="10">
        <f t="shared" si="0"/>
        <v>32</v>
      </c>
      <c r="H34" s="9">
        <v>233.9</v>
      </c>
      <c r="I34" s="7">
        <v>45</v>
      </c>
      <c r="J34" s="7">
        <v>720</v>
      </c>
      <c r="K34" s="62">
        <f t="shared" si="1"/>
        <v>0.3248611111111111</v>
      </c>
      <c r="L34" s="11">
        <f t="shared" si="2"/>
        <v>6.06923076923077</v>
      </c>
      <c r="M34" s="11">
        <f t="shared" si="3"/>
        <v>5.197777777777778</v>
      </c>
      <c r="N34" s="9">
        <f t="shared" si="4"/>
        <v>19.72191780821919</v>
      </c>
      <c r="O34" s="9">
        <f t="shared" si="5"/>
        <v>54.3931506849315</v>
      </c>
      <c r="P34" s="9">
        <f t="shared" si="6"/>
        <v>938.1703296703297</v>
      </c>
      <c r="Q34" s="50">
        <f t="shared" si="7"/>
        <v>1.3030143467643467</v>
      </c>
      <c r="R34" s="61">
        <v>0</v>
      </c>
      <c r="S34" s="61">
        <v>0</v>
      </c>
      <c r="T34" s="61"/>
      <c r="U34" s="36" t="s">
        <v>166</v>
      </c>
      <c r="V34" s="58">
        <v>52</v>
      </c>
    </row>
    <row r="35" spans="1:22" ht="13.5">
      <c r="A35" s="25"/>
      <c r="B35" s="10">
        <v>28</v>
      </c>
      <c r="C35" s="8" t="s">
        <v>117</v>
      </c>
      <c r="D35" s="22" t="s">
        <v>6</v>
      </c>
      <c r="E35" s="9">
        <v>77.2</v>
      </c>
      <c r="F35" s="7">
        <v>7</v>
      </c>
      <c r="G35" s="10">
        <f t="shared" si="0"/>
        <v>29</v>
      </c>
      <c r="H35" s="9">
        <v>247.2</v>
      </c>
      <c r="I35" s="7">
        <v>23</v>
      </c>
      <c r="J35" s="7">
        <v>1500</v>
      </c>
      <c r="K35" s="62">
        <f t="shared" si="1"/>
        <v>0.1648</v>
      </c>
      <c r="L35" s="11">
        <f t="shared" si="2"/>
        <v>11.028571428571428</v>
      </c>
      <c r="M35" s="11">
        <f t="shared" si="3"/>
        <v>10.747826086956522</v>
      </c>
      <c r="N35" s="9">
        <f t="shared" si="4"/>
        <v>-46.08767123287673</v>
      </c>
      <c r="O35" s="9">
        <f t="shared" si="5"/>
        <v>-126.77260273972604</v>
      </c>
      <c r="P35" s="9">
        <f t="shared" si="6"/>
        <v>991.5164835164835</v>
      </c>
      <c r="Q35" s="50">
        <f t="shared" si="7"/>
        <v>0.661010989010989</v>
      </c>
      <c r="R35" s="61">
        <v>8</v>
      </c>
      <c r="S35" s="61">
        <v>25</v>
      </c>
      <c r="T35" s="61"/>
      <c r="U35" s="36" t="s">
        <v>138</v>
      </c>
      <c r="V35" s="58">
        <v>55</v>
      </c>
    </row>
    <row r="36" spans="1:22" ht="13.5">
      <c r="A36" s="25"/>
      <c r="B36" s="10">
        <v>29</v>
      </c>
      <c r="C36" s="8" t="s">
        <v>121</v>
      </c>
      <c r="D36" s="22" t="s">
        <v>6</v>
      </c>
      <c r="E36" s="9">
        <v>77</v>
      </c>
      <c r="F36" s="7">
        <v>14</v>
      </c>
      <c r="G36" s="10">
        <f t="shared" si="0"/>
        <v>33</v>
      </c>
      <c r="H36" s="9">
        <v>209.3</v>
      </c>
      <c r="I36" s="7">
        <v>38</v>
      </c>
      <c r="J36" s="7">
        <v>650</v>
      </c>
      <c r="K36" s="62">
        <f t="shared" si="1"/>
        <v>0.322</v>
      </c>
      <c r="L36" s="11">
        <f t="shared" si="2"/>
        <v>5.5</v>
      </c>
      <c r="M36" s="11">
        <f t="shared" si="3"/>
        <v>5.507894736842106</v>
      </c>
      <c r="N36" s="9">
        <f t="shared" si="4"/>
        <v>23.575342465753423</v>
      </c>
      <c r="O36" s="9">
        <f t="shared" si="5"/>
        <v>47.24520547945207</v>
      </c>
      <c r="P36" s="9">
        <f t="shared" si="6"/>
        <v>839.5</v>
      </c>
      <c r="Q36" s="50">
        <f t="shared" si="7"/>
        <v>1.2915384615384615</v>
      </c>
      <c r="R36" s="61">
        <v>0</v>
      </c>
      <c r="S36" s="61">
        <v>0</v>
      </c>
      <c r="T36" s="61"/>
      <c r="U36" s="36" t="s">
        <v>173</v>
      </c>
      <c r="V36" s="58">
        <v>68</v>
      </c>
    </row>
    <row r="37" spans="1:22" ht="13.5">
      <c r="A37" s="25"/>
      <c r="B37" s="10">
        <v>30</v>
      </c>
      <c r="C37" s="8" t="s">
        <v>98</v>
      </c>
      <c r="D37" s="22" t="s">
        <v>96</v>
      </c>
      <c r="E37" s="9">
        <v>72.4</v>
      </c>
      <c r="F37" s="7">
        <v>13</v>
      </c>
      <c r="G37" s="10">
        <f t="shared" si="0"/>
        <v>25</v>
      </c>
      <c r="H37" s="9">
        <v>343.1</v>
      </c>
      <c r="I37" s="7">
        <v>51</v>
      </c>
      <c r="J37" s="7">
        <v>1200</v>
      </c>
      <c r="K37" s="62">
        <f t="shared" si="1"/>
        <v>0.2859166666666667</v>
      </c>
      <c r="L37" s="11">
        <f t="shared" si="2"/>
        <v>5.56923076923077</v>
      </c>
      <c r="M37" s="11">
        <f t="shared" si="3"/>
        <v>6.727450980392157</v>
      </c>
      <c r="N37" s="9">
        <f t="shared" si="4"/>
        <v>-26.23013698630136</v>
      </c>
      <c r="O37" s="9">
        <f t="shared" si="5"/>
        <v>43.92191780821918</v>
      </c>
      <c r="P37" s="9">
        <f t="shared" si="6"/>
        <v>1376.1703296703297</v>
      </c>
      <c r="Q37" s="50">
        <f t="shared" si="7"/>
        <v>1.1468086080586082</v>
      </c>
      <c r="R37" s="61">
        <v>0</v>
      </c>
      <c r="S37" s="61">
        <v>0</v>
      </c>
      <c r="T37" s="61"/>
      <c r="U37" s="36" t="s">
        <v>157</v>
      </c>
      <c r="V37" s="58">
        <v>59</v>
      </c>
    </row>
    <row r="38" spans="1:22" ht="13.5">
      <c r="A38" s="25"/>
      <c r="B38" s="10">
        <v>31</v>
      </c>
      <c r="C38" s="8" t="s">
        <v>116</v>
      </c>
      <c r="D38" s="22" t="s">
        <v>99</v>
      </c>
      <c r="E38" s="9">
        <v>70.8</v>
      </c>
      <c r="F38" s="7">
        <v>23</v>
      </c>
      <c r="G38" s="10">
        <f t="shared" si="0"/>
        <v>52</v>
      </c>
      <c r="H38" s="9">
        <v>84.6</v>
      </c>
      <c r="I38" s="7">
        <v>29</v>
      </c>
      <c r="J38" s="7">
        <v>1200</v>
      </c>
      <c r="K38" s="62">
        <f t="shared" si="1"/>
        <v>0.0705</v>
      </c>
      <c r="L38" s="11">
        <f t="shared" si="2"/>
        <v>3.0782608695652174</v>
      </c>
      <c r="M38" s="11">
        <f t="shared" si="3"/>
        <v>2.9172413793103447</v>
      </c>
      <c r="N38" s="9">
        <f t="shared" si="4"/>
        <v>-27.83013698630137</v>
      </c>
      <c r="O38" s="9">
        <f t="shared" si="5"/>
        <v>-214.57808219178085</v>
      </c>
      <c r="P38" s="9">
        <f t="shared" si="6"/>
        <v>339.3296703296703</v>
      </c>
      <c r="Q38" s="50">
        <f t="shared" si="7"/>
        <v>0.28277472527472525</v>
      </c>
      <c r="R38" s="61">
        <v>17</v>
      </c>
      <c r="S38" s="61">
        <v>18</v>
      </c>
      <c r="T38" s="61">
        <v>180</v>
      </c>
      <c r="U38" s="36" t="s">
        <v>143</v>
      </c>
      <c r="V38" s="58">
        <v>60</v>
      </c>
    </row>
    <row r="39" spans="1:22" ht="13.5">
      <c r="A39" s="25"/>
      <c r="B39" s="10">
        <v>32</v>
      </c>
      <c r="C39" s="8" t="s">
        <v>26</v>
      </c>
      <c r="D39" s="22" t="s">
        <v>194</v>
      </c>
      <c r="E39" s="9">
        <v>62.5</v>
      </c>
      <c r="F39" s="7">
        <v>15</v>
      </c>
      <c r="G39" s="10">
        <f t="shared" si="0"/>
        <v>30</v>
      </c>
      <c r="H39" s="9">
        <v>236.3</v>
      </c>
      <c r="I39" s="7">
        <v>57</v>
      </c>
      <c r="J39" s="7">
        <v>2400</v>
      </c>
      <c r="K39" s="62">
        <f t="shared" si="1"/>
        <v>0.09845833333333334</v>
      </c>
      <c r="L39" s="11">
        <f t="shared" si="2"/>
        <v>4.166666666666667</v>
      </c>
      <c r="M39" s="11">
        <f t="shared" si="3"/>
        <v>4.1456140350877195</v>
      </c>
      <c r="N39" s="9">
        <f t="shared" si="4"/>
        <v>-134.76027397260273</v>
      </c>
      <c r="O39" s="9">
        <f t="shared" si="5"/>
        <v>-362.0561643835617</v>
      </c>
      <c r="P39" s="9">
        <f t="shared" si="6"/>
        <v>947.7967032967033</v>
      </c>
      <c r="Q39" s="50">
        <f t="shared" si="7"/>
        <v>0.39491529304029305</v>
      </c>
      <c r="R39" s="61">
        <v>7</v>
      </c>
      <c r="S39" s="61">
        <v>25</v>
      </c>
      <c r="T39" s="61">
        <v>240</v>
      </c>
      <c r="U39" s="36" t="s">
        <v>159</v>
      </c>
      <c r="V39" s="58">
        <v>60</v>
      </c>
    </row>
    <row r="40" spans="1:22" ht="13.5">
      <c r="A40" s="25"/>
      <c r="B40" s="10">
        <v>33</v>
      </c>
      <c r="C40" s="8" t="s">
        <v>19</v>
      </c>
      <c r="D40" s="22" t="s">
        <v>6</v>
      </c>
      <c r="E40" s="9">
        <v>61.9</v>
      </c>
      <c r="F40" s="7">
        <v>10</v>
      </c>
      <c r="G40" s="10">
        <f aca="true" t="shared" si="8" ref="G40:G71">RANK(H40,H$8:H$116)</f>
        <v>36</v>
      </c>
      <c r="H40" s="9">
        <v>186.9</v>
      </c>
      <c r="I40" s="7">
        <v>22</v>
      </c>
      <c r="J40" s="7">
        <v>800</v>
      </c>
      <c r="K40" s="62">
        <f aca="true" t="shared" si="9" ref="K40:K71">H40/J40</f>
        <v>0.233625</v>
      </c>
      <c r="L40" s="11">
        <f aca="true" t="shared" si="10" ref="L40:L71">IF((E40=0),0,E40/F40)</f>
        <v>6.1899999999999995</v>
      </c>
      <c r="M40" s="11">
        <f aca="true" t="shared" si="11" ref="M40:M71">IF((H40=0),0,H40/I40)</f>
        <v>8.495454545454546</v>
      </c>
      <c r="N40" s="9">
        <f aca="true" t="shared" si="12" ref="N40:N71">E40-J40/365*$B$5</f>
        <v>-3.853424657534241</v>
      </c>
      <c r="O40" s="9">
        <f aca="true" t="shared" si="13" ref="O40:O71">H40-J40*$D$4</f>
        <v>-12.552054794520558</v>
      </c>
      <c r="P40" s="9">
        <f aca="true" t="shared" si="14" ref="P40:P71">H40/$D$4</f>
        <v>749.6538461538462</v>
      </c>
      <c r="Q40" s="50">
        <f aca="true" t="shared" si="15" ref="Q40:Q71">P40/J40</f>
        <v>0.9370673076923077</v>
      </c>
      <c r="R40" s="61">
        <v>0</v>
      </c>
      <c r="S40" s="61">
        <v>0</v>
      </c>
      <c r="T40" s="61"/>
      <c r="U40" s="36" t="s">
        <v>158</v>
      </c>
      <c r="V40" s="58">
        <v>60</v>
      </c>
    </row>
    <row r="41" spans="1:22" ht="13.5">
      <c r="A41" s="25"/>
      <c r="B41" s="10">
        <v>34</v>
      </c>
      <c r="C41" s="8" t="s">
        <v>16</v>
      </c>
      <c r="D41" s="22" t="s">
        <v>6</v>
      </c>
      <c r="E41" s="9">
        <v>60.8</v>
      </c>
      <c r="F41" s="7">
        <v>12</v>
      </c>
      <c r="G41" s="10">
        <f t="shared" si="8"/>
        <v>45</v>
      </c>
      <c r="H41" s="9">
        <v>138.8</v>
      </c>
      <c r="I41" s="7">
        <v>28</v>
      </c>
      <c r="J41" s="7">
        <v>1000</v>
      </c>
      <c r="K41" s="62">
        <f t="shared" si="9"/>
        <v>0.1388</v>
      </c>
      <c r="L41" s="11">
        <f t="shared" si="10"/>
        <v>5.066666666666666</v>
      </c>
      <c r="M41" s="11">
        <f t="shared" si="11"/>
        <v>4.957142857142857</v>
      </c>
      <c r="N41" s="9">
        <f t="shared" si="12"/>
        <v>-21.391780821917806</v>
      </c>
      <c r="O41" s="9">
        <f t="shared" si="13"/>
        <v>-110.51506849315066</v>
      </c>
      <c r="P41" s="9">
        <f t="shared" si="14"/>
        <v>556.7252747252747</v>
      </c>
      <c r="Q41" s="50">
        <f t="shared" si="15"/>
        <v>0.5567252747252748</v>
      </c>
      <c r="R41" s="61">
        <v>0</v>
      </c>
      <c r="S41" s="61">
        <v>0</v>
      </c>
      <c r="T41" s="61"/>
      <c r="U41" s="36" t="s">
        <v>165</v>
      </c>
      <c r="V41" s="58">
        <v>62</v>
      </c>
    </row>
    <row r="42" spans="1:22" ht="13.5">
      <c r="A42" s="25"/>
      <c r="B42" s="10">
        <v>35</v>
      </c>
      <c r="C42" s="8" t="s">
        <v>29</v>
      </c>
      <c r="D42" s="22" t="s">
        <v>6</v>
      </c>
      <c r="E42" s="9">
        <v>57.8</v>
      </c>
      <c r="F42" s="7">
        <v>11</v>
      </c>
      <c r="G42" s="10">
        <f t="shared" si="8"/>
        <v>40</v>
      </c>
      <c r="H42" s="9">
        <v>166.39999999999998</v>
      </c>
      <c r="I42" s="7">
        <v>32</v>
      </c>
      <c r="J42" s="7">
        <v>1000</v>
      </c>
      <c r="K42" s="62">
        <f t="shared" si="9"/>
        <v>0.16639999999999996</v>
      </c>
      <c r="L42" s="11">
        <f t="shared" si="10"/>
        <v>5.254545454545454</v>
      </c>
      <c r="M42" s="11">
        <f t="shared" si="11"/>
        <v>5.199999999999999</v>
      </c>
      <c r="N42" s="9">
        <f t="shared" si="12"/>
        <v>-24.391780821917806</v>
      </c>
      <c r="O42" s="9">
        <f t="shared" si="13"/>
        <v>-82.9150684931507</v>
      </c>
      <c r="P42" s="9">
        <f t="shared" si="14"/>
        <v>667.4285714285713</v>
      </c>
      <c r="Q42" s="50">
        <f t="shared" si="15"/>
        <v>0.6674285714285714</v>
      </c>
      <c r="R42" s="61">
        <v>15</v>
      </c>
      <c r="S42" s="61">
        <v>54</v>
      </c>
      <c r="T42" s="61">
        <v>200</v>
      </c>
      <c r="U42" s="36" t="s">
        <v>154</v>
      </c>
      <c r="V42" s="58">
        <v>68</v>
      </c>
    </row>
    <row r="43" spans="1:22" ht="13.5">
      <c r="A43" s="25"/>
      <c r="B43" s="10">
        <v>36</v>
      </c>
      <c r="C43" s="8" t="s">
        <v>92</v>
      </c>
      <c r="D43" s="22" t="s">
        <v>6</v>
      </c>
      <c r="E43" s="9">
        <v>54</v>
      </c>
      <c r="F43" s="7">
        <v>6</v>
      </c>
      <c r="G43" s="10">
        <f t="shared" si="8"/>
        <v>28</v>
      </c>
      <c r="H43" s="9">
        <v>284</v>
      </c>
      <c r="I43" s="7">
        <v>27</v>
      </c>
      <c r="J43" s="7">
        <v>800</v>
      </c>
      <c r="K43" s="62">
        <f t="shared" si="9"/>
        <v>0.355</v>
      </c>
      <c r="L43" s="11">
        <f t="shared" si="10"/>
        <v>9</v>
      </c>
      <c r="M43" s="11">
        <f t="shared" si="11"/>
        <v>10.518518518518519</v>
      </c>
      <c r="N43" s="9">
        <f t="shared" si="12"/>
        <v>-11.75342465753424</v>
      </c>
      <c r="O43" s="9">
        <f t="shared" si="13"/>
        <v>84.54794520547944</v>
      </c>
      <c r="P43" s="9">
        <f t="shared" si="14"/>
        <v>1139.1208791208792</v>
      </c>
      <c r="Q43" s="50">
        <f t="shared" si="15"/>
        <v>1.423901098901099</v>
      </c>
      <c r="R43" s="101">
        <v>0</v>
      </c>
      <c r="S43" s="61">
        <v>0</v>
      </c>
      <c r="T43" s="61"/>
      <c r="U43" s="36" t="s">
        <v>150</v>
      </c>
      <c r="V43" s="58">
        <v>41</v>
      </c>
    </row>
    <row r="44" spans="1:22" ht="13.5">
      <c r="A44" s="25"/>
      <c r="B44" s="10">
        <v>36</v>
      </c>
      <c r="C44" s="8" t="s">
        <v>12</v>
      </c>
      <c r="D44" s="22" t="s">
        <v>9</v>
      </c>
      <c r="E44" s="9">
        <v>54</v>
      </c>
      <c r="F44" s="7">
        <v>11</v>
      </c>
      <c r="G44" s="10">
        <f t="shared" si="8"/>
        <v>44</v>
      </c>
      <c r="H44" s="9">
        <v>146</v>
      </c>
      <c r="I44" s="7">
        <v>31</v>
      </c>
      <c r="J44" s="7">
        <v>600</v>
      </c>
      <c r="K44" s="62">
        <f t="shared" si="9"/>
        <v>0.24333333333333335</v>
      </c>
      <c r="L44" s="11">
        <f t="shared" si="10"/>
        <v>4.909090909090909</v>
      </c>
      <c r="M44" s="11">
        <f t="shared" si="11"/>
        <v>4.709677419354839</v>
      </c>
      <c r="N44" s="9">
        <f t="shared" si="12"/>
        <v>4.684931506849317</v>
      </c>
      <c r="O44" s="9">
        <f t="shared" si="13"/>
        <v>-3.5890410958904226</v>
      </c>
      <c r="P44" s="9">
        <f t="shared" si="14"/>
        <v>585.6043956043956</v>
      </c>
      <c r="Q44" s="50">
        <f t="shared" si="15"/>
        <v>0.976007326007326</v>
      </c>
      <c r="R44" s="61">
        <v>0</v>
      </c>
      <c r="S44" s="61">
        <v>0</v>
      </c>
      <c r="T44" s="61"/>
      <c r="U44" s="36" t="s">
        <v>163</v>
      </c>
      <c r="V44" s="58">
        <v>70</v>
      </c>
    </row>
    <row r="45" spans="1:22" ht="13.5">
      <c r="A45" s="25"/>
      <c r="B45" s="10">
        <v>38</v>
      </c>
      <c r="C45" s="8" t="s">
        <v>22</v>
      </c>
      <c r="D45" s="22" t="s">
        <v>6</v>
      </c>
      <c r="E45" s="9">
        <v>53.4</v>
      </c>
      <c r="F45" s="7">
        <v>12</v>
      </c>
      <c r="G45" s="10">
        <f t="shared" si="8"/>
        <v>34</v>
      </c>
      <c r="H45" s="9">
        <v>192</v>
      </c>
      <c r="I45" s="7">
        <v>38</v>
      </c>
      <c r="J45" s="7">
        <v>500</v>
      </c>
      <c r="K45" s="62">
        <f t="shared" si="9"/>
        <v>0.384</v>
      </c>
      <c r="L45" s="11">
        <f t="shared" si="10"/>
        <v>4.45</v>
      </c>
      <c r="M45" s="11">
        <f t="shared" si="11"/>
        <v>5.052631578947368</v>
      </c>
      <c r="N45" s="9">
        <f t="shared" si="12"/>
        <v>12.304109589041097</v>
      </c>
      <c r="O45" s="9">
        <f t="shared" si="13"/>
        <v>67.34246575342466</v>
      </c>
      <c r="P45" s="9">
        <f t="shared" si="14"/>
        <v>770.1098901098901</v>
      </c>
      <c r="Q45" s="50">
        <f t="shared" si="15"/>
        <v>1.5402197802197801</v>
      </c>
      <c r="R45" s="61">
        <v>0</v>
      </c>
      <c r="S45" s="61">
        <v>0</v>
      </c>
      <c r="T45" s="61"/>
      <c r="U45" s="36" t="s">
        <v>161</v>
      </c>
      <c r="V45" s="58">
        <v>90</v>
      </c>
    </row>
    <row r="46" spans="1:22" ht="13.5">
      <c r="A46" s="25"/>
      <c r="B46" s="10">
        <v>39</v>
      </c>
      <c r="C46" s="8" t="s">
        <v>114</v>
      </c>
      <c r="D46" s="22" t="s">
        <v>115</v>
      </c>
      <c r="E46" s="9">
        <v>50</v>
      </c>
      <c r="F46" s="7">
        <v>5</v>
      </c>
      <c r="G46" s="10">
        <f t="shared" si="8"/>
        <v>37</v>
      </c>
      <c r="H46" s="9">
        <v>182.5</v>
      </c>
      <c r="I46" s="7">
        <v>20</v>
      </c>
      <c r="J46" s="7">
        <v>600</v>
      </c>
      <c r="K46" s="62">
        <f t="shared" si="9"/>
        <v>0.30416666666666664</v>
      </c>
      <c r="L46" s="11">
        <f t="shared" si="10"/>
        <v>10</v>
      </c>
      <c r="M46" s="11">
        <f t="shared" si="11"/>
        <v>9.125</v>
      </c>
      <c r="N46" s="9">
        <f t="shared" si="12"/>
        <v>0.6849315068493169</v>
      </c>
      <c r="O46" s="9">
        <f t="shared" si="13"/>
        <v>32.91095890410958</v>
      </c>
      <c r="P46" s="9">
        <f t="shared" si="14"/>
        <v>732.0054945054945</v>
      </c>
      <c r="Q46" s="50">
        <f t="shared" si="15"/>
        <v>1.2200091575091576</v>
      </c>
      <c r="R46" s="61">
        <v>0</v>
      </c>
      <c r="S46" s="61">
        <v>0</v>
      </c>
      <c r="T46" s="61"/>
      <c r="U46" s="36" t="s">
        <v>147</v>
      </c>
      <c r="V46" s="58">
        <v>47</v>
      </c>
    </row>
    <row r="47" spans="1:22" ht="13.5">
      <c r="A47" s="25"/>
      <c r="B47" s="10">
        <v>40</v>
      </c>
      <c r="C47" s="8" t="s">
        <v>15</v>
      </c>
      <c r="D47" s="22" t="s">
        <v>6</v>
      </c>
      <c r="E47" s="9">
        <v>49</v>
      </c>
      <c r="F47" s="7">
        <v>30</v>
      </c>
      <c r="G47" s="10">
        <f t="shared" si="8"/>
        <v>39</v>
      </c>
      <c r="H47" s="9">
        <v>168</v>
      </c>
      <c r="I47" s="7">
        <v>91</v>
      </c>
      <c r="J47" s="7">
        <v>750</v>
      </c>
      <c r="K47" s="62">
        <f t="shared" si="9"/>
        <v>0.224</v>
      </c>
      <c r="L47" s="11">
        <f t="shared" si="10"/>
        <v>1.6333333333333333</v>
      </c>
      <c r="M47" s="11">
        <f t="shared" si="11"/>
        <v>1.8461538461538463</v>
      </c>
      <c r="N47" s="9">
        <f t="shared" si="12"/>
        <v>-12.643835616438366</v>
      </c>
      <c r="O47" s="9">
        <f t="shared" si="13"/>
        <v>-18.986301369863014</v>
      </c>
      <c r="P47" s="9">
        <f t="shared" si="14"/>
        <v>673.8461538461538</v>
      </c>
      <c r="Q47" s="50">
        <f t="shared" si="15"/>
        <v>0.8984615384615384</v>
      </c>
      <c r="R47" s="61">
        <v>7</v>
      </c>
      <c r="S47" s="61">
        <v>25</v>
      </c>
      <c r="T47" s="61">
        <v>107</v>
      </c>
      <c r="U47" s="36" t="s">
        <v>146</v>
      </c>
      <c r="V47" s="58">
        <v>63</v>
      </c>
    </row>
    <row r="48" spans="1:22" ht="13.5">
      <c r="A48" s="25"/>
      <c r="B48" s="10">
        <v>40</v>
      </c>
      <c r="C48" s="8" t="s">
        <v>127</v>
      </c>
      <c r="D48" s="22" t="s">
        <v>6</v>
      </c>
      <c r="E48" s="9">
        <v>49</v>
      </c>
      <c r="F48" s="7">
        <v>6</v>
      </c>
      <c r="G48" s="10">
        <f t="shared" si="8"/>
        <v>46</v>
      </c>
      <c r="H48" s="9">
        <v>136.5</v>
      </c>
      <c r="I48" s="7">
        <v>18</v>
      </c>
      <c r="J48" s="7">
        <v>600</v>
      </c>
      <c r="K48" s="62">
        <f t="shared" si="9"/>
        <v>0.2275</v>
      </c>
      <c r="L48" s="11">
        <f t="shared" si="10"/>
        <v>8.166666666666666</v>
      </c>
      <c r="M48" s="11">
        <f t="shared" si="11"/>
        <v>7.583333333333333</v>
      </c>
      <c r="N48" s="9">
        <f t="shared" si="12"/>
        <v>-0.3150684931506831</v>
      </c>
      <c r="O48" s="9">
        <f t="shared" si="13"/>
        <v>-13.089041095890423</v>
      </c>
      <c r="P48" s="9">
        <f t="shared" si="14"/>
        <v>547.5</v>
      </c>
      <c r="Q48" s="50">
        <f t="shared" si="15"/>
        <v>0.9125</v>
      </c>
      <c r="R48" s="61">
        <v>0</v>
      </c>
      <c r="S48" s="61">
        <v>11</v>
      </c>
      <c r="T48" s="61">
        <v>80</v>
      </c>
      <c r="U48" s="36" t="s">
        <v>151</v>
      </c>
      <c r="V48" s="58">
        <v>48</v>
      </c>
    </row>
    <row r="49" spans="1:22" ht="13.5">
      <c r="A49" s="25"/>
      <c r="B49" s="10">
        <v>42</v>
      </c>
      <c r="C49" s="8" t="s">
        <v>196</v>
      </c>
      <c r="D49" s="22" t="s">
        <v>197</v>
      </c>
      <c r="E49" s="9">
        <v>46</v>
      </c>
      <c r="F49" s="7">
        <v>7</v>
      </c>
      <c r="G49" s="10">
        <f t="shared" si="8"/>
        <v>41</v>
      </c>
      <c r="H49" s="9">
        <v>161.2</v>
      </c>
      <c r="I49" s="7">
        <v>25</v>
      </c>
      <c r="J49" s="7">
        <v>650</v>
      </c>
      <c r="K49" s="62">
        <f t="shared" si="9"/>
        <v>0.24799999999999997</v>
      </c>
      <c r="L49" s="11">
        <f t="shared" si="10"/>
        <v>6.571428571428571</v>
      </c>
      <c r="M49" s="11">
        <f t="shared" si="11"/>
        <v>6.4479999999999995</v>
      </c>
      <c r="N49" s="9">
        <f t="shared" si="12"/>
        <v>-7.4246575342465775</v>
      </c>
      <c r="O49" s="9">
        <f t="shared" si="13"/>
        <v>-0.854794520547955</v>
      </c>
      <c r="P49" s="9">
        <f t="shared" si="14"/>
        <v>646.5714285714286</v>
      </c>
      <c r="Q49" s="50">
        <f t="shared" si="15"/>
        <v>0.9947252747252747</v>
      </c>
      <c r="R49" s="61">
        <v>0</v>
      </c>
      <c r="S49" s="61">
        <v>0</v>
      </c>
      <c r="T49" s="61"/>
      <c r="U49" s="36" t="s">
        <v>203</v>
      </c>
      <c r="V49" s="58">
        <v>64</v>
      </c>
    </row>
    <row r="50" spans="1:22" ht="13.5">
      <c r="A50" s="25"/>
      <c r="B50" s="10">
        <v>43</v>
      </c>
      <c r="C50" s="8" t="s">
        <v>124</v>
      </c>
      <c r="D50" s="22" t="s">
        <v>191</v>
      </c>
      <c r="E50" s="9">
        <v>42.2</v>
      </c>
      <c r="F50" s="7">
        <v>7</v>
      </c>
      <c r="G50" s="10">
        <f t="shared" si="8"/>
        <v>26</v>
      </c>
      <c r="H50" s="9">
        <v>290.5</v>
      </c>
      <c r="I50" s="7">
        <v>33</v>
      </c>
      <c r="J50" s="7">
        <v>1500</v>
      </c>
      <c r="K50" s="62">
        <f t="shared" si="9"/>
        <v>0.19366666666666665</v>
      </c>
      <c r="L50" s="11">
        <f t="shared" si="10"/>
        <v>6.028571428571429</v>
      </c>
      <c r="M50" s="11">
        <f t="shared" si="11"/>
        <v>8.803030303030303</v>
      </c>
      <c r="N50" s="9">
        <f t="shared" si="12"/>
        <v>-81.08767123287673</v>
      </c>
      <c r="O50" s="9">
        <f t="shared" si="13"/>
        <v>-83.47260273972603</v>
      </c>
      <c r="P50" s="9">
        <f t="shared" si="14"/>
        <v>1165.1923076923076</v>
      </c>
      <c r="Q50" s="50">
        <f t="shared" si="15"/>
        <v>0.7767948717948717</v>
      </c>
      <c r="R50" s="61">
        <v>5</v>
      </c>
      <c r="S50" s="61">
        <v>42</v>
      </c>
      <c r="T50" s="61">
        <v>240</v>
      </c>
      <c r="U50" s="36" t="s">
        <v>142</v>
      </c>
      <c r="V50" s="58">
        <v>68</v>
      </c>
    </row>
    <row r="51" spans="1:22" ht="13.5">
      <c r="A51" s="25"/>
      <c r="B51" s="10">
        <v>44</v>
      </c>
      <c r="C51" s="8" t="s">
        <v>7</v>
      </c>
      <c r="D51" s="22" t="s">
        <v>197</v>
      </c>
      <c r="E51" s="9">
        <v>41.1</v>
      </c>
      <c r="F51" s="7">
        <v>8</v>
      </c>
      <c r="G51" s="10">
        <f t="shared" si="8"/>
        <v>49</v>
      </c>
      <c r="H51" s="9">
        <v>110.80000000000001</v>
      </c>
      <c r="I51" s="7">
        <v>24</v>
      </c>
      <c r="J51" s="7">
        <v>250</v>
      </c>
      <c r="K51" s="62">
        <f t="shared" si="9"/>
        <v>0.44320000000000004</v>
      </c>
      <c r="L51" s="11">
        <f t="shared" si="10"/>
        <v>5.1375</v>
      </c>
      <c r="M51" s="11">
        <f t="shared" si="11"/>
        <v>4.616666666666667</v>
      </c>
      <c r="N51" s="9">
        <f t="shared" si="12"/>
        <v>20.55205479452055</v>
      </c>
      <c r="O51" s="9">
        <f t="shared" si="13"/>
        <v>48.47123287671234</v>
      </c>
      <c r="P51" s="9">
        <f t="shared" si="14"/>
        <v>444.4175824175825</v>
      </c>
      <c r="Q51" s="50">
        <f t="shared" si="15"/>
        <v>1.77767032967033</v>
      </c>
      <c r="R51" s="61">
        <v>0</v>
      </c>
      <c r="S51" s="61">
        <v>0</v>
      </c>
      <c r="T51" s="61"/>
      <c r="U51" s="36" t="s">
        <v>52</v>
      </c>
      <c r="V51" s="58">
        <v>51</v>
      </c>
    </row>
    <row r="52" spans="1:22" ht="13.5">
      <c r="A52" s="25"/>
      <c r="B52" s="10">
        <v>45</v>
      </c>
      <c r="C52" s="8" t="s">
        <v>27</v>
      </c>
      <c r="D52" s="22" t="s">
        <v>198</v>
      </c>
      <c r="E52" s="9">
        <v>41</v>
      </c>
      <c r="F52" s="7">
        <v>6</v>
      </c>
      <c r="G52" s="10">
        <f t="shared" si="8"/>
        <v>47</v>
      </c>
      <c r="H52" s="9">
        <v>135</v>
      </c>
      <c r="I52" s="7">
        <v>23</v>
      </c>
      <c r="J52" s="7">
        <v>365</v>
      </c>
      <c r="K52" s="62">
        <f t="shared" si="9"/>
        <v>0.3698630136986301</v>
      </c>
      <c r="L52" s="11">
        <f t="shared" si="10"/>
        <v>6.833333333333333</v>
      </c>
      <c r="M52" s="11">
        <f t="shared" si="11"/>
        <v>5.869565217391305</v>
      </c>
      <c r="N52" s="9">
        <f t="shared" si="12"/>
        <v>11</v>
      </c>
      <c r="O52" s="9">
        <f t="shared" si="13"/>
        <v>44</v>
      </c>
      <c r="P52" s="9">
        <f t="shared" si="14"/>
        <v>541.4835164835165</v>
      </c>
      <c r="Q52" s="50">
        <f t="shared" si="15"/>
        <v>1.4835164835164836</v>
      </c>
      <c r="R52" s="61">
        <v>0</v>
      </c>
      <c r="S52" s="61">
        <v>0</v>
      </c>
      <c r="T52" s="61"/>
      <c r="U52" s="36" t="s">
        <v>171</v>
      </c>
      <c r="V52" s="58">
        <v>63</v>
      </c>
    </row>
    <row r="53" spans="1:22" ht="13.5">
      <c r="A53" s="25"/>
      <c r="B53" s="10">
        <v>46</v>
      </c>
      <c r="C53" s="8" t="s">
        <v>84</v>
      </c>
      <c r="D53" s="22" t="s">
        <v>9</v>
      </c>
      <c r="E53" s="9">
        <v>35</v>
      </c>
      <c r="F53" s="7">
        <v>7</v>
      </c>
      <c r="G53" s="10">
        <f t="shared" si="8"/>
        <v>50</v>
      </c>
      <c r="H53" s="9">
        <v>100</v>
      </c>
      <c r="I53" s="7">
        <v>20</v>
      </c>
      <c r="J53" s="7">
        <v>3000</v>
      </c>
      <c r="K53" s="62">
        <f t="shared" si="9"/>
        <v>0.03333333333333333</v>
      </c>
      <c r="L53" s="11">
        <f t="shared" si="10"/>
        <v>5</v>
      </c>
      <c r="M53" s="11">
        <f t="shared" si="11"/>
        <v>5</v>
      </c>
      <c r="N53" s="9">
        <f t="shared" si="12"/>
        <v>-211.57534246575347</v>
      </c>
      <c r="O53" s="9">
        <f t="shared" si="13"/>
        <v>-647.945205479452</v>
      </c>
      <c r="P53" s="9">
        <f t="shared" si="14"/>
        <v>401.0989010989011</v>
      </c>
      <c r="Q53" s="50">
        <f t="shared" si="15"/>
        <v>0.1336996336996337</v>
      </c>
      <c r="R53" s="61">
        <v>14</v>
      </c>
      <c r="S53" s="61">
        <v>40</v>
      </c>
      <c r="T53" s="61">
        <v>600</v>
      </c>
      <c r="U53" s="36" t="s">
        <v>134</v>
      </c>
      <c r="V53" s="58">
        <v>70</v>
      </c>
    </row>
    <row r="54" spans="1:22" ht="13.5">
      <c r="A54" s="25" t="s">
        <v>30</v>
      </c>
      <c r="B54" s="10">
        <v>47</v>
      </c>
      <c r="C54" s="8" t="s">
        <v>118</v>
      </c>
      <c r="D54" s="22" t="s">
        <v>101</v>
      </c>
      <c r="E54" s="9">
        <v>34.7</v>
      </c>
      <c r="F54" s="7">
        <v>6</v>
      </c>
      <c r="G54" s="10">
        <f t="shared" si="8"/>
        <v>48</v>
      </c>
      <c r="H54" s="9">
        <v>120.3</v>
      </c>
      <c r="I54" s="7">
        <v>24</v>
      </c>
      <c r="J54" s="7">
        <v>800</v>
      </c>
      <c r="K54" s="62">
        <f t="shared" si="9"/>
        <v>0.150375</v>
      </c>
      <c r="L54" s="11">
        <f t="shared" si="10"/>
        <v>5.783333333333334</v>
      </c>
      <c r="M54" s="11">
        <f t="shared" si="11"/>
        <v>5.0125</v>
      </c>
      <c r="N54" s="9">
        <f t="shared" si="12"/>
        <v>-31.053424657534237</v>
      </c>
      <c r="O54" s="9">
        <f t="shared" si="13"/>
        <v>-79.15205479452057</v>
      </c>
      <c r="P54" s="9">
        <f t="shared" si="14"/>
        <v>482.521978021978</v>
      </c>
      <c r="Q54" s="50">
        <f t="shared" si="15"/>
        <v>0.6031524725274725</v>
      </c>
      <c r="R54" s="61">
        <v>0</v>
      </c>
      <c r="S54" s="61">
        <v>0</v>
      </c>
      <c r="T54" s="61"/>
      <c r="U54" s="36" t="s">
        <v>120</v>
      </c>
      <c r="V54" s="58">
        <v>68</v>
      </c>
    </row>
    <row r="55" spans="1:22" ht="13.5">
      <c r="A55" s="25"/>
      <c r="B55" s="10">
        <v>48</v>
      </c>
      <c r="C55" s="8" t="s">
        <v>23</v>
      </c>
      <c r="D55" s="22" t="s">
        <v>6</v>
      </c>
      <c r="E55" s="9">
        <v>32.5</v>
      </c>
      <c r="F55" s="7">
        <v>6</v>
      </c>
      <c r="G55" s="10">
        <f t="shared" si="8"/>
        <v>43</v>
      </c>
      <c r="H55" s="9">
        <v>148.5</v>
      </c>
      <c r="I55" s="7">
        <v>26</v>
      </c>
      <c r="J55" s="7">
        <v>600</v>
      </c>
      <c r="K55" s="62">
        <f t="shared" si="9"/>
        <v>0.2475</v>
      </c>
      <c r="L55" s="11">
        <f t="shared" si="10"/>
        <v>5.416666666666667</v>
      </c>
      <c r="M55" s="11">
        <f t="shared" si="11"/>
        <v>5.711538461538462</v>
      </c>
      <c r="N55" s="9">
        <f t="shared" si="12"/>
        <v>-16.815068493150683</v>
      </c>
      <c r="O55" s="9">
        <f t="shared" si="13"/>
        <v>-1.0890410958904226</v>
      </c>
      <c r="P55" s="9">
        <f t="shared" si="14"/>
        <v>595.6318681318681</v>
      </c>
      <c r="Q55" s="50">
        <f t="shared" si="15"/>
        <v>0.9927197802197802</v>
      </c>
      <c r="R55" s="61">
        <v>0</v>
      </c>
      <c r="S55" s="61">
        <v>0</v>
      </c>
      <c r="T55" s="61"/>
      <c r="U55" s="36" t="s">
        <v>168</v>
      </c>
      <c r="V55" s="58">
        <v>61</v>
      </c>
    </row>
    <row r="56" spans="1:22" ht="13.5">
      <c r="A56" s="25"/>
      <c r="B56" s="10">
        <v>49</v>
      </c>
      <c r="C56" s="8" t="s">
        <v>85</v>
      </c>
      <c r="D56" s="22" t="s">
        <v>6</v>
      </c>
      <c r="E56" s="9">
        <v>26.3</v>
      </c>
      <c r="F56" s="7">
        <v>4</v>
      </c>
      <c r="G56" s="10">
        <f t="shared" si="8"/>
        <v>19</v>
      </c>
      <c r="H56" s="9">
        <v>517.4</v>
      </c>
      <c r="I56" s="7">
        <v>43</v>
      </c>
      <c r="J56" s="7">
        <v>500</v>
      </c>
      <c r="K56" s="62">
        <f t="shared" si="9"/>
        <v>1.0348</v>
      </c>
      <c r="L56" s="11">
        <f t="shared" si="10"/>
        <v>6.575</v>
      </c>
      <c r="M56" s="11">
        <f t="shared" si="11"/>
        <v>12.032558139534883</v>
      </c>
      <c r="N56" s="9">
        <f t="shared" si="12"/>
        <v>-14.7958904109589</v>
      </c>
      <c r="O56" s="9">
        <f t="shared" si="13"/>
        <v>392.74246575342465</v>
      </c>
      <c r="P56" s="9">
        <f t="shared" si="14"/>
        <v>2075.285714285714</v>
      </c>
      <c r="Q56" s="50">
        <f t="shared" si="15"/>
        <v>4.150571428571428</v>
      </c>
      <c r="R56" s="61">
        <v>0</v>
      </c>
      <c r="S56" s="61">
        <v>0</v>
      </c>
      <c r="T56" s="61"/>
      <c r="U56" s="36" t="s">
        <v>105</v>
      </c>
      <c r="V56" s="58">
        <v>59</v>
      </c>
    </row>
    <row r="57" spans="1:22" ht="13.5">
      <c r="A57" s="25"/>
      <c r="B57" s="10">
        <v>50</v>
      </c>
      <c r="C57" s="8" t="s">
        <v>14</v>
      </c>
      <c r="D57" s="22" t="s">
        <v>101</v>
      </c>
      <c r="E57" s="9">
        <v>25</v>
      </c>
      <c r="F57" s="7">
        <v>5</v>
      </c>
      <c r="G57" s="10">
        <f t="shared" si="8"/>
        <v>51</v>
      </c>
      <c r="H57" s="9">
        <v>93</v>
      </c>
      <c r="I57" s="7">
        <v>18</v>
      </c>
      <c r="J57" s="7">
        <v>1000</v>
      </c>
      <c r="K57" s="62">
        <f t="shared" si="9"/>
        <v>0.093</v>
      </c>
      <c r="L57" s="11">
        <f t="shared" si="10"/>
        <v>5</v>
      </c>
      <c r="M57" s="11">
        <f t="shared" si="11"/>
        <v>5.166666666666667</v>
      </c>
      <c r="N57" s="9">
        <f t="shared" si="12"/>
        <v>-57.1917808219178</v>
      </c>
      <c r="O57" s="9">
        <f t="shared" si="13"/>
        <v>-156.31506849315068</v>
      </c>
      <c r="P57" s="9">
        <f t="shared" si="14"/>
        <v>373.02197802197804</v>
      </c>
      <c r="Q57" s="50">
        <f t="shared" si="15"/>
        <v>0.37302197802197806</v>
      </c>
      <c r="R57" s="61">
        <v>3</v>
      </c>
      <c r="S57" s="61">
        <v>12</v>
      </c>
      <c r="T57" s="61"/>
      <c r="U57" s="36" t="s">
        <v>160</v>
      </c>
      <c r="V57" s="58">
        <v>71</v>
      </c>
    </row>
    <row r="58" spans="1:22" ht="13.5">
      <c r="A58" s="25"/>
      <c r="B58" s="10">
        <v>51</v>
      </c>
      <c r="C58" s="8" t="s">
        <v>199</v>
      </c>
      <c r="D58" s="22" t="s">
        <v>6</v>
      </c>
      <c r="E58" s="9">
        <v>23.5</v>
      </c>
      <c r="F58" s="7">
        <v>7</v>
      </c>
      <c r="G58" s="10">
        <f t="shared" si="8"/>
        <v>53</v>
      </c>
      <c r="H58" s="9">
        <v>69.5</v>
      </c>
      <c r="I58" s="7">
        <v>21</v>
      </c>
      <c r="J58" s="7">
        <v>400</v>
      </c>
      <c r="K58" s="62">
        <f t="shared" si="9"/>
        <v>0.17375</v>
      </c>
      <c r="L58" s="11">
        <f t="shared" si="10"/>
        <v>3.357142857142857</v>
      </c>
      <c r="M58" s="11">
        <f t="shared" si="11"/>
        <v>3.3095238095238093</v>
      </c>
      <c r="N58" s="9">
        <f t="shared" si="12"/>
        <v>-9.37671232876712</v>
      </c>
      <c r="O58" s="9">
        <f t="shared" si="13"/>
        <v>-30.22602739726028</v>
      </c>
      <c r="P58" s="9">
        <f t="shared" si="14"/>
        <v>278.76373626373623</v>
      </c>
      <c r="Q58" s="50">
        <f t="shared" si="15"/>
        <v>0.6969093406593406</v>
      </c>
      <c r="R58" s="61">
        <v>0</v>
      </c>
      <c r="S58" s="61">
        <v>0</v>
      </c>
      <c r="T58" s="61"/>
      <c r="U58" s="36" t="s">
        <v>204</v>
      </c>
      <c r="V58" s="58">
        <v>25</v>
      </c>
    </row>
    <row r="59" spans="1:22" ht="13.5">
      <c r="A59" s="25"/>
      <c r="B59" s="10">
        <v>52</v>
      </c>
      <c r="C59" s="8" t="s">
        <v>18</v>
      </c>
      <c r="D59" s="22" t="s">
        <v>6</v>
      </c>
      <c r="E59" s="9">
        <v>23.1</v>
      </c>
      <c r="F59" s="7">
        <v>3</v>
      </c>
      <c r="G59" s="10">
        <f t="shared" si="8"/>
        <v>58</v>
      </c>
      <c r="H59" s="9">
        <v>23.1</v>
      </c>
      <c r="I59" s="7">
        <v>3</v>
      </c>
      <c r="J59" s="7">
        <v>400</v>
      </c>
      <c r="K59" s="62">
        <f t="shared" si="9"/>
        <v>0.05775</v>
      </c>
      <c r="L59" s="11">
        <f t="shared" si="10"/>
        <v>7.7</v>
      </c>
      <c r="M59" s="11">
        <f t="shared" si="11"/>
        <v>7.7</v>
      </c>
      <c r="N59" s="9">
        <f t="shared" si="12"/>
        <v>-9.776712328767118</v>
      </c>
      <c r="O59" s="9">
        <f t="shared" si="13"/>
        <v>-76.62602739726029</v>
      </c>
      <c r="P59" s="9">
        <f t="shared" si="14"/>
        <v>92.65384615384616</v>
      </c>
      <c r="Q59" s="50">
        <f t="shared" si="15"/>
        <v>0.2316346153846154</v>
      </c>
      <c r="R59" s="61">
        <v>7</v>
      </c>
      <c r="S59" s="61">
        <v>14</v>
      </c>
      <c r="T59" s="61">
        <v>90</v>
      </c>
      <c r="U59" s="36" t="s">
        <v>172</v>
      </c>
      <c r="V59" s="58">
        <v>60</v>
      </c>
    </row>
    <row r="60" spans="1:22" ht="13.5">
      <c r="A60" s="25"/>
      <c r="B60" s="10">
        <v>53</v>
      </c>
      <c r="C60" s="8" t="s">
        <v>193</v>
      </c>
      <c r="D60" s="22" t="s">
        <v>6</v>
      </c>
      <c r="E60" s="102">
        <v>15</v>
      </c>
      <c r="F60" s="103">
        <v>4</v>
      </c>
      <c r="G60" s="10">
        <f t="shared" si="8"/>
        <v>38</v>
      </c>
      <c r="H60" s="9">
        <v>180.6</v>
      </c>
      <c r="I60" s="7">
        <v>43</v>
      </c>
      <c r="J60" s="7">
        <v>600</v>
      </c>
      <c r="K60" s="62">
        <f t="shared" si="9"/>
        <v>0.301</v>
      </c>
      <c r="L60" s="11">
        <f t="shared" si="10"/>
        <v>3.75</v>
      </c>
      <c r="M60" s="11">
        <f t="shared" si="11"/>
        <v>4.2</v>
      </c>
      <c r="N60" s="9">
        <f t="shared" si="12"/>
        <v>-34.31506849315068</v>
      </c>
      <c r="O60" s="9">
        <f t="shared" si="13"/>
        <v>31.01095890410957</v>
      </c>
      <c r="P60" s="9">
        <f t="shared" si="14"/>
        <v>724.3846153846154</v>
      </c>
      <c r="Q60" s="50">
        <f t="shared" si="15"/>
        <v>1.2073076923076922</v>
      </c>
      <c r="R60" s="104">
        <v>1</v>
      </c>
      <c r="S60" s="61">
        <v>16</v>
      </c>
      <c r="T60" s="61">
        <v>200</v>
      </c>
      <c r="U60" s="36" t="s">
        <v>184</v>
      </c>
      <c r="V60" s="58">
        <v>21</v>
      </c>
    </row>
    <row r="61" spans="1:22" ht="13.5">
      <c r="A61" s="25"/>
      <c r="B61" s="10">
        <v>54</v>
      </c>
      <c r="C61" s="8" t="s">
        <v>25</v>
      </c>
      <c r="D61" s="22" t="s">
        <v>6</v>
      </c>
      <c r="E61" s="102">
        <v>12</v>
      </c>
      <c r="F61" s="103">
        <v>4</v>
      </c>
      <c r="G61" s="10">
        <f t="shared" si="8"/>
        <v>57</v>
      </c>
      <c r="H61" s="9">
        <v>30</v>
      </c>
      <c r="I61" s="7">
        <v>10</v>
      </c>
      <c r="J61" s="7">
        <v>200</v>
      </c>
      <c r="K61" s="62">
        <f t="shared" si="9"/>
        <v>0.15</v>
      </c>
      <c r="L61" s="11">
        <f t="shared" si="10"/>
        <v>3</v>
      </c>
      <c r="M61" s="11">
        <f t="shared" si="11"/>
        <v>3</v>
      </c>
      <c r="N61" s="9">
        <f t="shared" si="12"/>
        <v>-4.43835616438356</v>
      </c>
      <c r="O61" s="9">
        <f t="shared" si="13"/>
        <v>-19.86301369863014</v>
      </c>
      <c r="P61" s="9">
        <f t="shared" si="14"/>
        <v>120.32967032967032</v>
      </c>
      <c r="Q61" s="50">
        <f t="shared" si="15"/>
        <v>0.6016483516483516</v>
      </c>
      <c r="R61" s="104">
        <v>0</v>
      </c>
      <c r="S61" s="61">
        <v>0</v>
      </c>
      <c r="T61" s="61"/>
      <c r="U61" s="36" t="s">
        <v>169</v>
      </c>
      <c r="V61" s="58">
        <v>76</v>
      </c>
    </row>
    <row r="62" spans="1:22" ht="13.5">
      <c r="A62" s="25"/>
      <c r="B62" s="10">
        <v>55</v>
      </c>
      <c r="C62" s="8" t="s">
        <v>103</v>
      </c>
      <c r="D62" s="22" t="s">
        <v>6</v>
      </c>
      <c r="E62" s="102">
        <v>10</v>
      </c>
      <c r="F62" s="103">
        <v>2</v>
      </c>
      <c r="G62" s="10">
        <f t="shared" si="8"/>
        <v>55</v>
      </c>
      <c r="H62" s="9">
        <v>35</v>
      </c>
      <c r="I62" s="7">
        <v>7</v>
      </c>
      <c r="J62" s="7">
        <v>200</v>
      </c>
      <c r="K62" s="62">
        <f t="shared" si="9"/>
        <v>0.175</v>
      </c>
      <c r="L62" s="11">
        <f t="shared" si="10"/>
        <v>5</v>
      </c>
      <c r="M62" s="11">
        <f t="shared" si="11"/>
        <v>5</v>
      </c>
      <c r="N62" s="9">
        <f t="shared" si="12"/>
        <v>-6.43835616438356</v>
      </c>
      <c r="O62" s="9">
        <f t="shared" si="13"/>
        <v>-14.86301369863014</v>
      </c>
      <c r="P62" s="9">
        <f t="shared" si="14"/>
        <v>140.3846153846154</v>
      </c>
      <c r="Q62" s="50">
        <f t="shared" si="15"/>
        <v>0.701923076923077</v>
      </c>
      <c r="R62" s="104">
        <v>1</v>
      </c>
      <c r="S62" s="61">
        <v>3</v>
      </c>
      <c r="T62" s="61">
        <v>30</v>
      </c>
      <c r="U62" s="36" t="s">
        <v>167</v>
      </c>
      <c r="V62" s="58">
        <v>41</v>
      </c>
    </row>
    <row r="63" spans="1:22" ht="13.5">
      <c r="A63" s="25"/>
      <c r="B63" s="10">
        <v>56</v>
      </c>
      <c r="C63" s="8" t="s">
        <v>200</v>
      </c>
      <c r="D63" s="22" t="s">
        <v>6</v>
      </c>
      <c r="E63" s="102">
        <v>5.5</v>
      </c>
      <c r="F63" s="103">
        <v>1</v>
      </c>
      <c r="G63" s="10">
        <f t="shared" si="8"/>
        <v>59</v>
      </c>
      <c r="H63" s="9">
        <v>5.5</v>
      </c>
      <c r="I63" s="7">
        <v>1</v>
      </c>
      <c r="J63" s="7">
        <v>360</v>
      </c>
      <c r="K63" s="62">
        <f t="shared" si="9"/>
        <v>0.015277777777777777</v>
      </c>
      <c r="L63" s="11">
        <f t="shared" si="10"/>
        <v>5.5</v>
      </c>
      <c r="M63" s="11">
        <f t="shared" si="11"/>
        <v>5.5</v>
      </c>
      <c r="N63" s="9">
        <f t="shared" si="12"/>
        <v>-24.08904109589041</v>
      </c>
      <c r="O63" s="9">
        <f t="shared" si="13"/>
        <v>-84.25342465753425</v>
      </c>
      <c r="P63" s="9">
        <f t="shared" si="14"/>
        <v>22.06043956043956</v>
      </c>
      <c r="Q63" s="50">
        <f t="shared" si="15"/>
        <v>0.061278998778998776</v>
      </c>
      <c r="R63" s="104">
        <v>0</v>
      </c>
      <c r="S63" s="61">
        <v>0</v>
      </c>
      <c r="T63" s="61"/>
      <c r="U63" s="36" t="s">
        <v>205</v>
      </c>
      <c r="V63" s="58">
        <v>28</v>
      </c>
    </row>
    <row r="64" spans="1:22" ht="13.5">
      <c r="A64" s="25" t="s">
        <v>30</v>
      </c>
      <c r="B64" s="10">
        <v>57</v>
      </c>
      <c r="C64" s="8" t="s">
        <v>181</v>
      </c>
      <c r="D64" s="22" t="s">
        <v>99</v>
      </c>
      <c r="E64" s="102">
        <v>4</v>
      </c>
      <c r="F64" s="103">
        <v>1</v>
      </c>
      <c r="G64" s="10">
        <f t="shared" si="8"/>
        <v>60</v>
      </c>
      <c r="H64" s="9">
        <v>4</v>
      </c>
      <c r="I64" s="7">
        <v>1</v>
      </c>
      <c r="J64" s="7">
        <v>43</v>
      </c>
      <c r="K64" s="62">
        <f t="shared" si="9"/>
        <v>0.09302325581395349</v>
      </c>
      <c r="L64" s="11">
        <f t="shared" si="10"/>
        <v>4</v>
      </c>
      <c r="M64" s="11">
        <f t="shared" si="11"/>
        <v>4</v>
      </c>
      <c r="N64" s="9">
        <f t="shared" si="12"/>
        <v>0.46575342465753433</v>
      </c>
      <c r="O64" s="9">
        <f t="shared" si="13"/>
        <v>-6.72054794520548</v>
      </c>
      <c r="P64" s="9">
        <f t="shared" si="14"/>
        <v>16.043956043956044</v>
      </c>
      <c r="Q64" s="50">
        <f t="shared" si="15"/>
        <v>0.37311525683618707</v>
      </c>
      <c r="R64" s="104">
        <v>0</v>
      </c>
      <c r="S64" s="61">
        <v>0</v>
      </c>
      <c r="T64" s="61"/>
      <c r="U64" s="36" t="s">
        <v>183</v>
      </c>
      <c r="V64" s="58">
        <v>39</v>
      </c>
    </row>
    <row r="65" spans="1:22" ht="13.5">
      <c r="A65" s="25"/>
      <c r="B65" s="10">
        <v>58</v>
      </c>
      <c r="C65" s="8" t="s">
        <v>86</v>
      </c>
      <c r="D65" s="22" t="s">
        <v>104</v>
      </c>
      <c r="E65" s="102">
        <v>2</v>
      </c>
      <c r="F65" s="103">
        <v>2</v>
      </c>
      <c r="G65" s="10">
        <f t="shared" si="8"/>
        <v>56</v>
      </c>
      <c r="H65" s="9">
        <v>34.2</v>
      </c>
      <c r="I65" s="7">
        <v>31</v>
      </c>
      <c r="J65" s="7">
        <v>120</v>
      </c>
      <c r="K65" s="62">
        <f t="shared" si="9"/>
        <v>0.28500000000000003</v>
      </c>
      <c r="L65" s="11">
        <f t="shared" si="10"/>
        <v>1</v>
      </c>
      <c r="M65" s="11">
        <f t="shared" si="11"/>
        <v>1.103225806451613</v>
      </c>
      <c r="N65" s="9">
        <f t="shared" si="12"/>
        <v>-7.863013698630137</v>
      </c>
      <c r="O65" s="9">
        <f t="shared" si="13"/>
        <v>4.282191780821922</v>
      </c>
      <c r="P65" s="9">
        <f t="shared" si="14"/>
        <v>137.17582417582418</v>
      </c>
      <c r="Q65" s="50">
        <f t="shared" si="15"/>
        <v>1.143131868131868</v>
      </c>
      <c r="R65" s="104">
        <v>1</v>
      </c>
      <c r="S65" s="61">
        <v>14</v>
      </c>
      <c r="T65" s="61">
        <v>20</v>
      </c>
      <c r="U65" s="36" t="s">
        <v>174</v>
      </c>
      <c r="V65" s="58">
        <v>63</v>
      </c>
    </row>
    <row r="66" spans="1:22" ht="13.5">
      <c r="A66" s="25"/>
      <c r="B66" s="10">
        <v>59</v>
      </c>
      <c r="C66" s="8" t="s">
        <v>192</v>
      </c>
      <c r="D66" s="22" t="s">
        <v>115</v>
      </c>
      <c r="E66" s="102">
        <v>0</v>
      </c>
      <c r="F66" s="103">
        <v>0</v>
      </c>
      <c r="G66" s="10">
        <f t="shared" si="8"/>
        <v>42</v>
      </c>
      <c r="H66" s="9">
        <v>152.58</v>
      </c>
      <c r="I66" s="7">
        <v>17</v>
      </c>
      <c r="J66" s="7">
        <v>1500</v>
      </c>
      <c r="K66" s="62">
        <f t="shared" si="9"/>
        <v>0.10172</v>
      </c>
      <c r="L66" s="11">
        <f t="shared" si="10"/>
        <v>0</v>
      </c>
      <c r="M66" s="11">
        <f t="shared" si="11"/>
        <v>8.97529411764706</v>
      </c>
      <c r="N66" s="9">
        <f t="shared" si="12"/>
        <v>-123.28767123287673</v>
      </c>
      <c r="O66" s="9">
        <f t="shared" si="13"/>
        <v>-221.39260273972602</v>
      </c>
      <c r="P66" s="9">
        <f t="shared" si="14"/>
        <v>611.9967032967033</v>
      </c>
      <c r="Q66" s="50">
        <f t="shared" si="15"/>
        <v>0.40799780219780224</v>
      </c>
      <c r="R66" s="104">
        <v>0</v>
      </c>
      <c r="S66" s="61">
        <v>17</v>
      </c>
      <c r="T66" s="61"/>
      <c r="U66" s="36" t="s">
        <v>156</v>
      </c>
      <c r="V66" s="58">
        <v>27</v>
      </c>
    </row>
    <row r="67" spans="1:22" ht="13.5">
      <c r="A67" s="25"/>
      <c r="B67" s="10">
        <v>59</v>
      </c>
      <c r="C67" s="8" t="s">
        <v>111</v>
      </c>
      <c r="D67" s="22" t="s">
        <v>112</v>
      </c>
      <c r="E67" s="102">
        <v>0</v>
      </c>
      <c r="F67" s="103">
        <v>0</v>
      </c>
      <c r="G67" s="10">
        <f t="shared" si="8"/>
        <v>54</v>
      </c>
      <c r="H67" s="9">
        <v>57.9</v>
      </c>
      <c r="I67" s="7">
        <v>6</v>
      </c>
      <c r="J67" s="7">
        <v>700</v>
      </c>
      <c r="K67" s="62">
        <f t="shared" si="9"/>
        <v>0.08271428571428571</v>
      </c>
      <c r="L67" s="11">
        <f t="shared" si="10"/>
        <v>0</v>
      </c>
      <c r="M67" s="11">
        <f t="shared" si="11"/>
        <v>9.65</v>
      </c>
      <c r="N67" s="9">
        <f t="shared" si="12"/>
        <v>-57.534246575342465</v>
      </c>
      <c r="O67" s="9">
        <f t="shared" si="13"/>
        <v>-116.62054794520549</v>
      </c>
      <c r="P67" s="9">
        <f t="shared" si="14"/>
        <v>232.23626373626374</v>
      </c>
      <c r="Q67" s="50">
        <f t="shared" si="15"/>
        <v>0.3317660910518053</v>
      </c>
      <c r="R67" s="104">
        <v>0</v>
      </c>
      <c r="S67" s="61">
        <v>9</v>
      </c>
      <c r="T67" s="61"/>
      <c r="U67" s="36" t="s">
        <v>164</v>
      </c>
      <c r="V67" s="58">
        <v>60</v>
      </c>
    </row>
    <row r="68" spans="1:22" ht="13.5">
      <c r="A68" s="25"/>
      <c r="B68" s="10">
        <v>59</v>
      </c>
      <c r="C68" s="8" t="s">
        <v>119</v>
      </c>
      <c r="D68" s="22" t="s">
        <v>6</v>
      </c>
      <c r="E68" s="102">
        <v>0</v>
      </c>
      <c r="F68" s="103">
        <v>0</v>
      </c>
      <c r="G68" s="10">
        <f t="shared" si="8"/>
        <v>60</v>
      </c>
      <c r="H68" s="9">
        <v>4</v>
      </c>
      <c r="I68" s="7">
        <v>2</v>
      </c>
      <c r="J68" s="7">
        <v>10</v>
      </c>
      <c r="K68" s="62">
        <f t="shared" si="9"/>
        <v>0.4</v>
      </c>
      <c r="L68" s="11">
        <f t="shared" si="10"/>
        <v>0</v>
      </c>
      <c r="M68" s="11">
        <f t="shared" si="11"/>
        <v>2</v>
      </c>
      <c r="N68" s="9">
        <f t="shared" si="12"/>
        <v>-0.821917808219178</v>
      </c>
      <c r="O68" s="9">
        <f t="shared" si="13"/>
        <v>1.506849315068493</v>
      </c>
      <c r="P68" s="9">
        <f t="shared" si="14"/>
        <v>16.043956043956044</v>
      </c>
      <c r="Q68" s="50">
        <f t="shared" si="15"/>
        <v>1.6043956043956045</v>
      </c>
      <c r="R68" s="104">
        <v>6</v>
      </c>
      <c r="S68" s="61">
        <v>20</v>
      </c>
      <c r="T68" s="61"/>
      <c r="U68" s="36" t="s">
        <v>177</v>
      </c>
      <c r="V68" s="58">
        <v>64</v>
      </c>
    </row>
    <row r="69" spans="1:22" ht="13.5">
      <c r="A69" s="25"/>
      <c r="B69" s="10">
        <v>59</v>
      </c>
      <c r="C69" s="8" t="s">
        <v>95</v>
      </c>
      <c r="D69" s="22" t="s">
        <v>6</v>
      </c>
      <c r="E69" s="102">
        <v>0</v>
      </c>
      <c r="F69" s="103">
        <v>0</v>
      </c>
      <c r="G69" s="10">
        <f t="shared" si="8"/>
        <v>62</v>
      </c>
      <c r="H69" s="9">
        <v>0</v>
      </c>
      <c r="I69" s="7">
        <v>0</v>
      </c>
      <c r="J69" s="7">
        <v>100</v>
      </c>
      <c r="K69" s="62">
        <f t="shared" si="9"/>
        <v>0</v>
      </c>
      <c r="L69" s="11">
        <f t="shared" si="10"/>
        <v>0</v>
      </c>
      <c r="M69" s="11">
        <f t="shared" si="11"/>
        <v>0</v>
      </c>
      <c r="N69" s="9">
        <f t="shared" si="12"/>
        <v>-8.21917808219178</v>
      </c>
      <c r="O69" s="9">
        <f t="shared" si="13"/>
        <v>-24.93150684931507</v>
      </c>
      <c r="P69" s="9">
        <f t="shared" si="14"/>
        <v>0</v>
      </c>
      <c r="Q69" s="50">
        <f t="shared" si="15"/>
        <v>0</v>
      </c>
      <c r="R69" s="104">
        <v>10</v>
      </c>
      <c r="S69" s="61">
        <v>45</v>
      </c>
      <c r="T69" s="61">
        <v>12</v>
      </c>
      <c r="U69" s="36" t="s">
        <v>178</v>
      </c>
      <c r="V69" s="58">
        <v>60</v>
      </c>
    </row>
    <row r="70" spans="1:22" ht="13.5">
      <c r="A70" s="25"/>
      <c r="B70" s="10">
        <v>59</v>
      </c>
      <c r="C70" s="8" t="s">
        <v>20</v>
      </c>
      <c r="D70" s="22" t="s">
        <v>6</v>
      </c>
      <c r="E70" s="102">
        <v>0</v>
      </c>
      <c r="F70" s="103">
        <v>0</v>
      </c>
      <c r="G70" s="10">
        <f t="shared" si="8"/>
        <v>62</v>
      </c>
      <c r="H70" s="9">
        <v>0</v>
      </c>
      <c r="I70" s="7">
        <v>0</v>
      </c>
      <c r="J70" s="7">
        <v>500</v>
      </c>
      <c r="K70" s="62">
        <f t="shared" si="9"/>
        <v>0</v>
      </c>
      <c r="L70" s="11">
        <f t="shared" si="10"/>
        <v>0</v>
      </c>
      <c r="M70" s="11">
        <f t="shared" si="11"/>
        <v>0</v>
      </c>
      <c r="N70" s="9">
        <f t="shared" si="12"/>
        <v>-41.0958904109589</v>
      </c>
      <c r="O70" s="9">
        <f t="shared" si="13"/>
        <v>-124.65753424657534</v>
      </c>
      <c r="P70" s="9">
        <f t="shared" si="14"/>
        <v>0</v>
      </c>
      <c r="Q70" s="50">
        <f t="shared" si="15"/>
        <v>0</v>
      </c>
      <c r="R70" s="104">
        <v>0</v>
      </c>
      <c r="S70" s="61">
        <v>0</v>
      </c>
      <c r="T70" s="61">
        <v>300</v>
      </c>
      <c r="U70" s="36" t="s">
        <v>176</v>
      </c>
      <c r="V70" s="58">
        <v>61</v>
      </c>
    </row>
    <row r="71" spans="1:22" ht="13.5">
      <c r="A71" s="25"/>
      <c r="B71" s="10">
        <v>59</v>
      </c>
      <c r="C71" s="8" t="s">
        <v>10</v>
      </c>
      <c r="D71" s="22" t="s">
        <v>6</v>
      </c>
      <c r="E71" s="102">
        <v>0</v>
      </c>
      <c r="F71" s="103">
        <v>0</v>
      </c>
      <c r="G71" s="10">
        <f t="shared" si="8"/>
        <v>62</v>
      </c>
      <c r="H71" s="9">
        <v>0</v>
      </c>
      <c r="I71" s="7">
        <v>0</v>
      </c>
      <c r="J71" s="7">
        <v>600</v>
      </c>
      <c r="K71" s="62">
        <f t="shared" si="9"/>
        <v>0</v>
      </c>
      <c r="L71" s="11">
        <f t="shared" si="10"/>
        <v>0</v>
      </c>
      <c r="M71" s="11">
        <f t="shared" si="11"/>
        <v>0</v>
      </c>
      <c r="N71" s="9">
        <f t="shared" si="12"/>
        <v>-49.31506849315068</v>
      </c>
      <c r="O71" s="9">
        <f t="shared" si="13"/>
        <v>-149.58904109589042</v>
      </c>
      <c r="P71" s="9">
        <f t="shared" si="14"/>
        <v>0</v>
      </c>
      <c r="Q71" s="50">
        <f t="shared" si="15"/>
        <v>0</v>
      </c>
      <c r="R71" s="104">
        <v>20</v>
      </c>
      <c r="S71" s="61">
        <v>46</v>
      </c>
      <c r="T71" s="61">
        <v>180</v>
      </c>
      <c r="U71" s="36" t="s">
        <v>175</v>
      </c>
      <c r="V71" s="58">
        <v>57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62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62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62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62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16" ref="G76:G103">RANK(H76,H$8:H$116)</f>
        <v>62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16"/>
        <v>62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16"/>
        <v>62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16"/>
        <v>62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16"/>
        <v>62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16"/>
        <v>62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16"/>
        <v>62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16"/>
        <v>62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16"/>
        <v>62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16"/>
        <v>62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16"/>
        <v>62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16"/>
        <v>62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16"/>
        <v>62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16"/>
        <v>62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16"/>
        <v>62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16"/>
        <v>62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16"/>
        <v>62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16"/>
        <v>62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16"/>
        <v>62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16"/>
        <v>62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16"/>
        <v>62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16"/>
        <v>62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16"/>
        <v>62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16"/>
        <v>62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16"/>
        <v>62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16"/>
        <v>62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16"/>
        <v>62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16"/>
        <v>62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7" ref="G104:G116">RANK(H104,H$8:H$116)</f>
        <v>62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7"/>
        <v>62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7"/>
        <v>62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7"/>
        <v>62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7"/>
        <v>62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7"/>
        <v>62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7"/>
        <v>62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7"/>
        <v>62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7"/>
        <v>62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7"/>
        <v>62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7"/>
        <v>62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7"/>
        <v>62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7"/>
        <v>62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7027.499999999999</v>
      </c>
      <c r="F122" s="89">
        <f>SUM(F8:F116)</f>
        <v>851</v>
      </c>
      <c r="G122" s="89"/>
      <c r="H122" s="89">
        <f>SUM(H8:H116)</f>
        <v>22407.18</v>
      </c>
      <c r="I122" s="89">
        <f>SUM(I8:I116)</f>
        <v>2694</v>
      </c>
      <c r="J122" s="89">
        <f>SUM(J8:J116)</f>
        <v>84970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109.80468749999999</v>
      </c>
      <c r="F123" s="92">
        <f>AVERAGE(F8:F116)</f>
        <v>13.296875</v>
      </c>
      <c r="G123" s="92"/>
      <c r="H123" s="92">
        <f>AVERAGE(H8:H116)</f>
        <v>350.1121875</v>
      </c>
      <c r="I123" s="92">
        <f>AVERAGE(I8:I116)</f>
        <v>42.09375</v>
      </c>
      <c r="J123" s="92">
        <f>AVERAGE(J8:J116)</f>
        <v>1327.65625</v>
      </c>
      <c r="K123" s="93">
        <f>H122/J122</f>
        <v>0.2637069553960221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91</v>
      </c>
      <c r="L4" s="53" t="s">
        <v>207</v>
      </c>
      <c r="M4" s="54">
        <f>DATA!D4</f>
        <v>0.2493150684931507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1405.4</v>
      </c>
      <c r="D7" s="44" t="s">
        <v>71</v>
      </c>
      <c r="E7" s="46">
        <v>91</v>
      </c>
      <c r="F7" s="44" t="s">
        <v>93</v>
      </c>
      <c r="G7" s="46">
        <v>4200</v>
      </c>
      <c r="H7" s="77" t="s">
        <v>85</v>
      </c>
      <c r="I7" s="100">
        <v>1.0348</v>
      </c>
      <c r="J7" s="44" t="s">
        <v>21</v>
      </c>
      <c r="K7" s="47">
        <v>14.968421052631578</v>
      </c>
      <c r="L7" s="44" t="s">
        <v>91</v>
      </c>
      <c r="M7" s="47">
        <v>15.870967741935484</v>
      </c>
      <c r="N7" s="44" t="s">
        <v>179</v>
      </c>
      <c r="O7" s="47">
        <v>664.5123287671231</v>
      </c>
    </row>
    <row r="8" spans="1:15" s="48" customFormat="1" ht="11.25">
      <c r="A8" s="43">
        <v>2</v>
      </c>
      <c r="B8" s="44" t="s">
        <v>93</v>
      </c>
      <c r="C8" s="45">
        <v>1111.6</v>
      </c>
      <c r="D8" s="44" t="s">
        <v>93</v>
      </c>
      <c r="E8" s="46">
        <v>91</v>
      </c>
      <c r="F8" s="44" t="s">
        <v>126</v>
      </c>
      <c r="G8" s="46">
        <v>3600</v>
      </c>
      <c r="H8" s="77" t="s">
        <v>179</v>
      </c>
      <c r="I8" s="100">
        <v>0.7481981981981981</v>
      </c>
      <c r="J8" s="44" t="s">
        <v>17</v>
      </c>
      <c r="K8" s="47">
        <v>14.385714285714286</v>
      </c>
      <c r="L8" s="44" t="s">
        <v>186</v>
      </c>
      <c r="M8" s="47">
        <v>15.791011235955057</v>
      </c>
      <c r="N8" s="44" t="s">
        <v>186</v>
      </c>
      <c r="O8" s="47">
        <v>657.454794520548</v>
      </c>
    </row>
    <row r="9" spans="1:15" s="48" customFormat="1" ht="11.25">
      <c r="A9" s="43">
        <v>3</v>
      </c>
      <c r="B9" s="44" t="s">
        <v>71</v>
      </c>
      <c r="C9" s="45">
        <v>1104</v>
      </c>
      <c r="D9" s="44" t="s">
        <v>179</v>
      </c>
      <c r="E9" s="46">
        <v>91</v>
      </c>
      <c r="F9" s="44" t="s">
        <v>122</v>
      </c>
      <c r="G9" s="46">
        <v>3600</v>
      </c>
      <c r="H9" s="77" t="s">
        <v>186</v>
      </c>
      <c r="I9" s="100">
        <v>0.4684666666666667</v>
      </c>
      <c r="J9" s="44" t="s">
        <v>91</v>
      </c>
      <c r="K9" s="47">
        <v>13.875</v>
      </c>
      <c r="L9" s="44" t="s">
        <v>125</v>
      </c>
      <c r="M9" s="47">
        <v>13.714285714285714</v>
      </c>
      <c r="N9" s="44" t="s">
        <v>187</v>
      </c>
      <c r="O9" s="47">
        <v>417.6438356164383</v>
      </c>
    </row>
    <row r="10" spans="1:15" s="48" customFormat="1" ht="11.25">
      <c r="A10" s="43">
        <v>4</v>
      </c>
      <c r="B10" s="44" t="s">
        <v>187</v>
      </c>
      <c r="C10" s="45">
        <v>1016</v>
      </c>
      <c r="D10" s="44" t="s">
        <v>123</v>
      </c>
      <c r="E10" s="46">
        <v>91</v>
      </c>
      <c r="F10" s="44" t="s">
        <v>186</v>
      </c>
      <c r="G10" s="46">
        <v>3000</v>
      </c>
      <c r="H10" s="77" t="s">
        <v>8</v>
      </c>
      <c r="I10" s="100">
        <v>0.44466666666666665</v>
      </c>
      <c r="J10" s="44" t="s">
        <v>187</v>
      </c>
      <c r="K10" s="47">
        <v>13.708333333333334</v>
      </c>
      <c r="L10" s="44" t="s">
        <v>21</v>
      </c>
      <c r="M10" s="47">
        <v>13.288235294117648</v>
      </c>
      <c r="N10" s="44" t="s">
        <v>85</v>
      </c>
      <c r="O10" s="47">
        <v>392.74246575342465</v>
      </c>
    </row>
    <row r="11" spans="1:15" s="48" customFormat="1" ht="11.25">
      <c r="A11" s="43">
        <v>5</v>
      </c>
      <c r="B11" s="44" t="s">
        <v>179</v>
      </c>
      <c r="C11" s="45">
        <v>996.5999999999999</v>
      </c>
      <c r="D11" s="44" t="s">
        <v>15</v>
      </c>
      <c r="E11" s="46">
        <v>91</v>
      </c>
      <c r="F11" s="44" t="s">
        <v>71</v>
      </c>
      <c r="G11" s="46">
        <v>3000</v>
      </c>
      <c r="H11" s="77" t="s">
        <v>7</v>
      </c>
      <c r="I11" s="100">
        <v>0.44320000000000004</v>
      </c>
      <c r="J11" s="44" t="s">
        <v>179</v>
      </c>
      <c r="K11" s="47">
        <v>12.906666666666666</v>
      </c>
      <c r="L11" s="44" t="s">
        <v>187</v>
      </c>
      <c r="M11" s="47">
        <v>12.860759493670885</v>
      </c>
      <c r="N11" s="44" t="s">
        <v>71</v>
      </c>
      <c r="O11" s="47">
        <v>356.05479452054794</v>
      </c>
    </row>
    <row r="12" spans="1:15" s="48" customFormat="1" ht="11.25">
      <c r="A12" s="43">
        <v>6</v>
      </c>
      <c r="B12" s="44" t="s">
        <v>110</v>
      </c>
      <c r="C12" s="45">
        <v>841.4000000000001</v>
      </c>
      <c r="D12" s="44" t="s">
        <v>186</v>
      </c>
      <c r="E12" s="46">
        <v>89</v>
      </c>
      <c r="F12" s="44" t="s">
        <v>110</v>
      </c>
      <c r="G12" s="46">
        <v>3000</v>
      </c>
      <c r="H12" s="77" t="s">
        <v>187</v>
      </c>
      <c r="I12" s="100">
        <v>0.42333333333333334</v>
      </c>
      <c r="J12" s="44" t="s">
        <v>110</v>
      </c>
      <c r="K12" s="47">
        <v>12.453571428571427</v>
      </c>
      <c r="L12" s="44" t="s">
        <v>17</v>
      </c>
      <c r="M12" s="47">
        <v>12.673770491803278</v>
      </c>
      <c r="N12" s="44" t="s">
        <v>8</v>
      </c>
      <c r="O12" s="47">
        <v>293.027397260274</v>
      </c>
    </row>
    <row r="13" spans="1:15" s="48" customFormat="1" ht="11.25">
      <c r="A13" s="43">
        <v>7</v>
      </c>
      <c r="B13" s="44" t="s">
        <v>17</v>
      </c>
      <c r="C13" s="45">
        <v>773.1</v>
      </c>
      <c r="D13" s="44" t="s">
        <v>94</v>
      </c>
      <c r="E13" s="46">
        <v>89</v>
      </c>
      <c r="F13" s="44" t="s">
        <v>17</v>
      </c>
      <c r="G13" s="46">
        <v>3000</v>
      </c>
      <c r="H13" s="77" t="s">
        <v>119</v>
      </c>
      <c r="I13" s="100">
        <v>0.4</v>
      </c>
      <c r="J13" s="44" t="s">
        <v>186</v>
      </c>
      <c r="K13" s="47">
        <v>12.353571428571428</v>
      </c>
      <c r="L13" s="44" t="s">
        <v>126</v>
      </c>
      <c r="M13" s="47">
        <v>12.621311475409838</v>
      </c>
      <c r="N13" s="44" t="s">
        <v>109</v>
      </c>
      <c r="O13" s="47">
        <v>196.43287671232883</v>
      </c>
    </row>
    <row r="14" spans="1:15" s="48" customFormat="1" ht="11.25">
      <c r="A14" s="43">
        <v>8</v>
      </c>
      <c r="B14" s="44" t="s">
        <v>126</v>
      </c>
      <c r="C14" s="45">
        <v>769.9000000000001</v>
      </c>
      <c r="D14" s="44" t="s">
        <v>75</v>
      </c>
      <c r="E14" s="46">
        <v>84</v>
      </c>
      <c r="F14" s="44" t="s">
        <v>90</v>
      </c>
      <c r="G14" s="46">
        <v>3000</v>
      </c>
      <c r="H14" s="77" t="s">
        <v>24</v>
      </c>
      <c r="I14" s="100">
        <v>0.391</v>
      </c>
      <c r="J14" s="44" t="s">
        <v>71</v>
      </c>
      <c r="K14" s="47">
        <v>12.258064516129032</v>
      </c>
      <c r="L14" s="44" t="s">
        <v>93</v>
      </c>
      <c r="M14" s="47">
        <v>12.215384615384615</v>
      </c>
      <c r="N14" s="44" t="s">
        <v>94</v>
      </c>
      <c r="O14" s="47">
        <v>190.17945205479452</v>
      </c>
    </row>
    <row r="15" spans="1:15" s="48" customFormat="1" ht="11.25">
      <c r="A15" s="43">
        <v>9</v>
      </c>
      <c r="B15" s="44" t="s">
        <v>94</v>
      </c>
      <c r="C15" s="45">
        <v>728.7</v>
      </c>
      <c r="D15" s="44" t="s">
        <v>109</v>
      </c>
      <c r="E15" s="46">
        <v>83</v>
      </c>
      <c r="F15" s="44" t="s">
        <v>84</v>
      </c>
      <c r="G15" s="46">
        <v>3000</v>
      </c>
      <c r="H15" s="77" t="s">
        <v>22</v>
      </c>
      <c r="I15" s="100">
        <v>0.384</v>
      </c>
      <c r="J15" s="44" t="s">
        <v>125</v>
      </c>
      <c r="K15" s="47">
        <v>12.10625</v>
      </c>
      <c r="L15" s="44" t="s">
        <v>110</v>
      </c>
      <c r="M15" s="47">
        <v>12.194202898550726</v>
      </c>
      <c r="N15" s="44" t="s">
        <v>125</v>
      </c>
      <c r="O15" s="47">
        <v>177.09589041095887</v>
      </c>
    </row>
    <row r="16" spans="1:15" s="48" customFormat="1" ht="11.25">
      <c r="A16" s="43">
        <v>10</v>
      </c>
      <c r="B16" s="44" t="s">
        <v>21</v>
      </c>
      <c r="C16" s="45">
        <v>677.7</v>
      </c>
      <c r="D16" s="44" t="s">
        <v>8</v>
      </c>
      <c r="E16" s="46">
        <v>81</v>
      </c>
      <c r="F16" s="44" t="s">
        <v>187</v>
      </c>
      <c r="G16" s="46">
        <v>2400</v>
      </c>
      <c r="H16" s="77" t="s">
        <v>27</v>
      </c>
      <c r="I16" s="100">
        <v>0.3698630136986301</v>
      </c>
      <c r="J16" s="44" t="s">
        <v>78</v>
      </c>
      <c r="K16" s="47">
        <v>12</v>
      </c>
      <c r="L16" s="44" t="s">
        <v>85</v>
      </c>
      <c r="M16" s="47">
        <v>12.032558139534883</v>
      </c>
      <c r="N16" s="44" t="s">
        <v>189</v>
      </c>
      <c r="O16" s="47">
        <v>164.86986301369865</v>
      </c>
    </row>
    <row r="17" spans="1:15" s="48" customFormat="1" ht="11.25">
      <c r="A17" s="43">
        <v>11</v>
      </c>
      <c r="B17" s="44" t="s">
        <v>90</v>
      </c>
      <c r="C17" s="45">
        <v>670</v>
      </c>
      <c r="D17" s="44" t="s">
        <v>113</v>
      </c>
      <c r="E17" s="46">
        <v>80</v>
      </c>
      <c r="F17" s="44" t="s">
        <v>21</v>
      </c>
      <c r="G17" s="46">
        <v>2400</v>
      </c>
      <c r="H17" s="77" t="s">
        <v>71</v>
      </c>
      <c r="I17" s="100">
        <v>0.368</v>
      </c>
      <c r="J17" s="44" t="s">
        <v>90</v>
      </c>
      <c r="K17" s="47">
        <v>11.727272727272727</v>
      </c>
      <c r="L17" s="44" t="s">
        <v>71</v>
      </c>
      <c r="M17" s="47">
        <v>12</v>
      </c>
      <c r="N17" s="44" t="s">
        <v>107</v>
      </c>
      <c r="O17" s="47">
        <v>101.52739726027403</v>
      </c>
    </row>
    <row r="18" spans="1:15" s="48" customFormat="1" ht="11.25">
      <c r="A18" s="43">
        <v>12</v>
      </c>
      <c r="B18" s="44" t="s">
        <v>8</v>
      </c>
      <c r="C18" s="45">
        <v>667</v>
      </c>
      <c r="D18" s="44" t="s">
        <v>187</v>
      </c>
      <c r="E18" s="46">
        <v>79</v>
      </c>
      <c r="F18" s="44" t="s">
        <v>26</v>
      </c>
      <c r="G18" s="46">
        <v>2400</v>
      </c>
      <c r="H18" s="77" t="s">
        <v>125</v>
      </c>
      <c r="I18" s="100">
        <v>0.36</v>
      </c>
      <c r="J18" s="44" t="s">
        <v>93</v>
      </c>
      <c r="K18" s="47">
        <v>11.616666666666667</v>
      </c>
      <c r="L18" s="44" t="s">
        <v>78</v>
      </c>
      <c r="M18" s="47">
        <v>12</v>
      </c>
      <c r="N18" s="44" t="s">
        <v>110</v>
      </c>
      <c r="O18" s="47">
        <v>93.45479452054803</v>
      </c>
    </row>
    <row r="19" spans="1:15" s="48" customFormat="1" ht="11.25">
      <c r="A19" s="43">
        <v>13</v>
      </c>
      <c r="B19" s="44" t="s">
        <v>189</v>
      </c>
      <c r="C19" s="45">
        <v>663.5</v>
      </c>
      <c r="D19" s="44" t="s">
        <v>79</v>
      </c>
      <c r="E19" s="46">
        <v>79</v>
      </c>
      <c r="F19" s="44" t="s">
        <v>94</v>
      </c>
      <c r="G19" s="46">
        <v>2160</v>
      </c>
      <c r="H19" s="77" t="s">
        <v>109</v>
      </c>
      <c r="I19" s="100">
        <v>0.35844444444444445</v>
      </c>
      <c r="J19" s="44" t="s">
        <v>126</v>
      </c>
      <c r="K19" s="47">
        <v>11.158823529411764</v>
      </c>
      <c r="L19" s="44" t="s">
        <v>179</v>
      </c>
      <c r="M19" s="47">
        <v>10.95164835164835</v>
      </c>
      <c r="N19" s="44" t="s">
        <v>24</v>
      </c>
      <c r="O19" s="47">
        <v>85.01095890410957</v>
      </c>
    </row>
    <row r="20" spans="1:15" s="48" customFormat="1" ht="11.25">
      <c r="A20" s="43">
        <v>14</v>
      </c>
      <c r="B20" s="44" t="s">
        <v>109</v>
      </c>
      <c r="C20" s="45">
        <v>645.2</v>
      </c>
      <c r="D20" s="44" t="s">
        <v>189</v>
      </c>
      <c r="E20" s="46">
        <v>74</v>
      </c>
      <c r="F20" s="44" t="s">
        <v>79</v>
      </c>
      <c r="G20" s="46">
        <v>2160</v>
      </c>
      <c r="H20" s="77" t="s">
        <v>92</v>
      </c>
      <c r="I20" s="100">
        <v>0.355</v>
      </c>
      <c r="J20" s="44" t="s">
        <v>117</v>
      </c>
      <c r="K20" s="47">
        <v>11.028571428571428</v>
      </c>
      <c r="L20" s="44" t="s">
        <v>90</v>
      </c>
      <c r="M20" s="47">
        <v>10.806451612903226</v>
      </c>
      <c r="N20" s="44" t="s">
        <v>92</v>
      </c>
      <c r="O20" s="47">
        <v>84.54794520547944</v>
      </c>
    </row>
    <row r="21" spans="1:15" s="48" customFormat="1" ht="11.25">
      <c r="A21" s="43">
        <v>15</v>
      </c>
      <c r="B21" s="44" t="s">
        <v>79</v>
      </c>
      <c r="C21" s="45">
        <v>608</v>
      </c>
      <c r="D21" s="44" t="s">
        <v>122</v>
      </c>
      <c r="E21" s="46">
        <v>72</v>
      </c>
      <c r="F21" s="44" t="s">
        <v>189</v>
      </c>
      <c r="G21" s="46">
        <v>2000</v>
      </c>
      <c r="H21" s="77" t="s">
        <v>94</v>
      </c>
      <c r="I21" s="100">
        <v>0.3373611111111111</v>
      </c>
      <c r="J21" s="44" t="s">
        <v>28</v>
      </c>
      <c r="K21" s="47">
        <v>10</v>
      </c>
      <c r="L21" s="44" t="s">
        <v>117</v>
      </c>
      <c r="M21" s="47">
        <v>10.747826086956522</v>
      </c>
      <c r="N21" s="44" t="s">
        <v>21</v>
      </c>
      <c r="O21" s="47">
        <v>79.34383561643835</v>
      </c>
    </row>
    <row r="22" spans="1:15" s="48" customFormat="1" ht="11.25">
      <c r="A22" s="43">
        <v>16</v>
      </c>
      <c r="B22" s="44" t="s">
        <v>125</v>
      </c>
      <c r="C22" s="45">
        <v>576</v>
      </c>
      <c r="D22" s="44" t="s">
        <v>110</v>
      </c>
      <c r="E22" s="46">
        <v>69</v>
      </c>
      <c r="F22" s="44" t="s">
        <v>123</v>
      </c>
      <c r="G22" s="46">
        <v>2000</v>
      </c>
      <c r="H22" s="77" t="s">
        <v>189</v>
      </c>
      <c r="I22" s="100">
        <v>0.33175</v>
      </c>
      <c r="J22" s="44" t="s">
        <v>114</v>
      </c>
      <c r="K22" s="47">
        <v>10</v>
      </c>
      <c r="L22" s="44" t="s">
        <v>92</v>
      </c>
      <c r="M22" s="47">
        <v>10.518518518518519</v>
      </c>
      <c r="N22" s="44" t="s">
        <v>79</v>
      </c>
      <c r="O22" s="47">
        <v>69.47945205479448</v>
      </c>
    </row>
    <row r="23" spans="1:15" s="48" customFormat="1" ht="11.25">
      <c r="A23" s="43">
        <v>17</v>
      </c>
      <c r="B23" s="44" t="s">
        <v>122</v>
      </c>
      <c r="C23" s="45">
        <v>571</v>
      </c>
      <c r="D23" s="44" t="s">
        <v>90</v>
      </c>
      <c r="E23" s="46">
        <v>62</v>
      </c>
      <c r="F23" s="44" t="s">
        <v>75</v>
      </c>
      <c r="G23" s="46">
        <v>2000</v>
      </c>
      <c r="H23" s="77" t="s">
        <v>74</v>
      </c>
      <c r="I23" s="100">
        <v>0.3248611111111111</v>
      </c>
      <c r="J23" s="44" t="s">
        <v>189</v>
      </c>
      <c r="K23" s="47">
        <v>9.618518518518519</v>
      </c>
      <c r="L23" s="44" t="s">
        <v>111</v>
      </c>
      <c r="M23" s="47">
        <v>9.65</v>
      </c>
      <c r="N23" s="44" t="s">
        <v>22</v>
      </c>
      <c r="O23" s="47">
        <v>67.34246575342466</v>
      </c>
    </row>
    <row r="24" spans="1:15" s="48" customFormat="1" ht="11.25">
      <c r="A24" s="43">
        <v>18</v>
      </c>
      <c r="B24" s="44" t="s">
        <v>123</v>
      </c>
      <c r="C24" s="45">
        <v>557</v>
      </c>
      <c r="D24" s="44" t="s">
        <v>17</v>
      </c>
      <c r="E24" s="46">
        <v>61</v>
      </c>
      <c r="F24" s="44" t="s">
        <v>109</v>
      </c>
      <c r="G24" s="46">
        <v>1800</v>
      </c>
      <c r="H24" s="77" t="s">
        <v>121</v>
      </c>
      <c r="I24" s="100">
        <v>0.322</v>
      </c>
      <c r="J24" s="44" t="s">
        <v>122</v>
      </c>
      <c r="K24" s="47">
        <v>9.25</v>
      </c>
      <c r="L24" s="44" t="s">
        <v>114</v>
      </c>
      <c r="M24" s="47">
        <v>9.125</v>
      </c>
      <c r="N24" s="44" t="s">
        <v>93</v>
      </c>
      <c r="O24" s="47">
        <v>64.47671232876701</v>
      </c>
    </row>
    <row r="25" spans="1:15" s="48" customFormat="1" ht="11.25">
      <c r="A25" s="43">
        <v>19</v>
      </c>
      <c r="B25" s="44" t="s">
        <v>85</v>
      </c>
      <c r="C25" s="45">
        <v>517.4</v>
      </c>
      <c r="D25" s="44" t="s">
        <v>126</v>
      </c>
      <c r="E25" s="46">
        <v>61</v>
      </c>
      <c r="F25" s="44" t="s">
        <v>91</v>
      </c>
      <c r="G25" s="46">
        <v>1800</v>
      </c>
      <c r="H25" s="77" t="s">
        <v>107</v>
      </c>
      <c r="I25" s="100">
        <v>0.31700000000000006</v>
      </c>
      <c r="J25" s="44" t="s">
        <v>92</v>
      </c>
      <c r="K25" s="47">
        <v>9</v>
      </c>
      <c r="L25" s="44" t="s">
        <v>192</v>
      </c>
      <c r="M25" s="47">
        <v>8.97529411764706</v>
      </c>
      <c r="N25" s="44" t="s">
        <v>123</v>
      </c>
      <c r="O25" s="47">
        <v>58.36986301369865</v>
      </c>
    </row>
    <row r="26" spans="1:15" s="48" customFormat="1" ht="11.25">
      <c r="A26" s="43">
        <v>20</v>
      </c>
      <c r="B26" s="44" t="s">
        <v>91</v>
      </c>
      <c r="C26" s="45">
        <v>492</v>
      </c>
      <c r="D26" s="44" t="s">
        <v>107</v>
      </c>
      <c r="E26" s="46">
        <v>58</v>
      </c>
      <c r="F26" s="44" t="s">
        <v>125</v>
      </c>
      <c r="G26" s="46">
        <v>1600</v>
      </c>
      <c r="H26" s="77" t="s">
        <v>114</v>
      </c>
      <c r="I26" s="100">
        <v>0.30416666666666664</v>
      </c>
      <c r="J26" s="44" t="s">
        <v>8</v>
      </c>
      <c r="K26" s="47">
        <v>8.73076923076923</v>
      </c>
      <c r="L26" s="44" t="s">
        <v>189</v>
      </c>
      <c r="M26" s="47">
        <v>8.966216216216216</v>
      </c>
      <c r="N26" s="44" t="s">
        <v>13</v>
      </c>
      <c r="O26" s="47">
        <v>56.72191780821913</v>
      </c>
    </row>
    <row r="27" spans="1:15" s="48" customFormat="1" ht="11.25">
      <c r="A27" s="43">
        <v>21</v>
      </c>
      <c r="B27" s="44" t="s">
        <v>107</v>
      </c>
      <c r="C27" s="45">
        <v>475.50000000000006</v>
      </c>
      <c r="D27" s="44" t="s">
        <v>26</v>
      </c>
      <c r="E27" s="46">
        <v>57</v>
      </c>
      <c r="F27" s="44" t="s">
        <v>8</v>
      </c>
      <c r="G27" s="46">
        <v>1500</v>
      </c>
      <c r="H27" s="77" t="s">
        <v>193</v>
      </c>
      <c r="I27" s="100">
        <v>0.301</v>
      </c>
      <c r="J27" s="44" t="s">
        <v>127</v>
      </c>
      <c r="K27" s="47">
        <v>8.166666666666666</v>
      </c>
      <c r="L27" s="44" t="s">
        <v>124</v>
      </c>
      <c r="M27" s="47">
        <v>8.803030303030303</v>
      </c>
      <c r="N27" s="44" t="s">
        <v>74</v>
      </c>
      <c r="O27" s="47">
        <v>54.3931506849315</v>
      </c>
    </row>
    <row r="28" spans="1:15" s="48" customFormat="1" ht="11.25">
      <c r="A28" s="43">
        <v>22</v>
      </c>
      <c r="B28" s="44" t="s">
        <v>75</v>
      </c>
      <c r="C28" s="45">
        <v>414</v>
      </c>
      <c r="D28" s="44" t="s">
        <v>24</v>
      </c>
      <c r="E28" s="46">
        <v>55</v>
      </c>
      <c r="F28" s="44" t="s">
        <v>107</v>
      </c>
      <c r="G28" s="46">
        <v>1500</v>
      </c>
      <c r="H28" s="77" t="s">
        <v>13</v>
      </c>
      <c r="I28" s="100">
        <v>0.2965833333333333</v>
      </c>
      <c r="J28" s="44" t="s">
        <v>13</v>
      </c>
      <c r="K28" s="47">
        <v>8.146153846153847</v>
      </c>
      <c r="L28" s="44" t="s">
        <v>19</v>
      </c>
      <c r="M28" s="47">
        <v>8.495454545454546</v>
      </c>
      <c r="N28" s="44" t="s">
        <v>78</v>
      </c>
      <c r="O28" s="47">
        <v>48.821917808219155</v>
      </c>
    </row>
    <row r="29" spans="1:15" s="48" customFormat="1" ht="11.25">
      <c r="A29" s="43">
        <v>23</v>
      </c>
      <c r="B29" s="44" t="s">
        <v>13</v>
      </c>
      <c r="C29" s="45">
        <v>355.9</v>
      </c>
      <c r="D29" s="44" t="s">
        <v>21</v>
      </c>
      <c r="E29" s="46">
        <v>51</v>
      </c>
      <c r="F29" s="44" t="s">
        <v>124</v>
      </c>
      <c r="G29" s="46">
        <v>1500</v>
      </c>
      <c r="H29" s="77" t="s">
        <v>78</v>
      </c>
      <c r="I29" s="100">
        <v>0.29</v>
      </c>
      <c r="J29" s="44" t="s">
        <v>94</v>
      </c>
      <c r="K29" s="47">
        <v>7.837931034482759</v>
      </c>
      <c r="L29" s="44" t="s">
        <v>8</v>
      </c>
      <c r="M29" s="47">
        <v>8.234567901234568</v>
      </c>
      <c r="N29" s="44" t="s">
        <v>7</v>
      </c>
      <c r="O29" s="47">
        <v>48.47123287671234</v>
      </c>
    </row>
    <row r="30" spans="1:15" s="48" customFormat="1" ht="11.25">
      <c r="A30" s="43">
        <v>24</v>
      </c>
      <c r="B30" s="44" t="s">
        <v>78</v>
      </c>
      <c r="C30" s="45">
        <v>348</v>
      </c>
      <c r="D30" s="44" t="s">
        <v>98</v>
      </c>
      <c r="E30" s="46">
        <v>51</v>
      </c>
      <c r="F30" s="44" t="s">
        <v>117</v>
      </c>
      <c r="G30" s="46">
        <v>1500</v>
      </c>
      <c r="H30" s="77" t="s">
        <v>113</v>
      </c>
      <c r="I30" s="100">
        <v>0.2895</v>
      </c>
      <c r="J30" s="44" t="s">
        <v>18</v>
      </c>
      <c r="K30" s="47">
        <v>7.7</v>
      </c>
      <c r="L30" s="44" t="s">
        <v>107</v>
      </c>
      <c r="M30" s="47">
        <v>8.198275862068966</v>
      </c>
      <c r="N30" s="44" t="s">
        <v>121</v>
      </c>
      <c r="O30" s="47">
        <v>47.24520547945207</v>
      </c>
    </row>
    <row r="31" spans="1:15" s="48" customFormat="1" ht="11.25">
      <c r="A31" s="43">
        <v>25</v>
      </c>
      <c r="B31" s="44" t="s">
        <v>98</v>
      </c>
      <c r="C31" s="45">
        <v>343.1</v>
      </c>
      <c r="D31" s="44" t="s">
        <v>13</v>
      </c>
      <c r="E31" s="46">
        <v>47</v>
      </c>
      <c r="F31" s="44" t="s">
        <v>192</v>
      </c>
      <c r="G31" s="46">
        <v>1500</v>
      </c>
      <c r="H31" s="77" t="s">
        <v>98</v>
      </c>
      <c r="I31" s="100">
        <v>0.2859166666666667</v>
      </c>
      <c r="J31" s="44" t="s">
        <v>79</v>
      </c>
      <c r="K31" s="47">
        <v>7.538461538461538</v>
      </c>
      <c r="L31" s="44" t="s">
        <v>94</v>
      </c>
      <c r="M31" s="47">
        <v>8.187640449438202</v>
      </c>
      <c r="N31" s="44" t="s">
        <v>27</v>
      </c>
      <c r="O31" s="47">
        <v>44</v>
      </c>
    </row>
    <row r="32" spans="1:15" s="48" customFormat="1" ht="11.25">
      <c r="A32" s="43">
        <v>26</v>
      </c>
      <c r="B32" s="44" t="s">
        <v>124</v>
      </c>
      <c r="C32" s="45">
        <v>290.5</v>
      </c>
      <c r="D32" s="44" t="s">
        <v>74</v>
      </c>
      <c r="E32" s="46">
        <v>45</v>
      </c>
      <c r="F32" s="44" t="s">
        <v>179</v>
      </c>
      <c r="G32" s="46">
        <v>1332</v>
      </c>
      <c r="H32" s="77" t="s">
        <v>86</v>
      </c>
      <c r="I32" s="100">
        <v>0.28500000000000003</v>
      </c>
      <c r="J32" s="44" t="s">
        <v>27</v>
      </c>
      <c r="K32" s="47">
        <v>6.833333333333333</v>
      </c>
      <c r="L32" s="44" t="s">
        <v>122</v>
      </c>
      <c r="M32" s="47">
        <v>7.930555555555555</v>
      </c>
      <c r="N32" s="44" t="s">
        <v>98</v>
      </c>
      <c r="O32" s="47">
        <v>43.92191780821918</v>
      </c>
    </row>
    <row r="33" spans="1:15" s="48" customFormat="1" ht="11.25">
      <c r="A33" s="43">
        <v>27</v>
      </c>
      <c r="B33" s="44" t="s">
        <v>113</v>
      </c>
      <c r="C33" s="45">
        <v>289.5</v>
      </c>
      <c r="D33" s="44" t="s">
        <v>85</v>
      </c>
      <c r="E33" s="46">
        <v>43</v>
      </c>
      <c r="F33" s="44" t="s">
        <v>13</v>
      </c>
      <c r="G33" s="46">
        <v>1200</v>
      </c>
      <c r="H33" s="77" t="s">
        <v>21</v>
      </c>
      <c r="I33" s="100">
        <v>0.28237500000000004</v>
      </c>
      <c r="J33" s="44" t="s">
        <v>85</v>
      </c>
      <c r="K33" s="47">
        <v>6.575</v>
      </c>
      <c r="L33" s="44" t="s">
        <v>109</v>
      </c>
      <c r="M33" s="47">
        <v>7.773493975903615</v>
      </c>
      <c r="N33" s="44" t="s">
        <v>91</v>
      </c>
      <c r="O33" s="47">
        <v>43.23287671232879</v>
      </c>
    </row>
    <row r="34" spans="1:15" s="48" customFormat="1" ht="11.25">
      <c r="A34" s="43">
        <v>28</v>
      </c>
      <c r="B34" s="44" t="s">
        <v>92</v>
      </c>
      <c r="C34" s="45">
        <v>284</v>
      </c>
      <c r="D34" s="44" t="s">
        <v>193</v>
      </c>
      <c r="E34" s="46">
        <v>43</v>
      </c>
      <c r="F34" s="44" t="s">
        <v>78</v>
      </c>
      <c r="G34" s="46">
        <v>1200</v>
      </c>
      <c r="H34" s="77" t="s">
        <v>79</v>
      </c>
      <c r="I34" s="100">
        <v>0.2814814814814815</v>
      </c>
      <c r="J34" s="44" t="s">
        <v>196</v>
      </c>
      <c r="K34" s="47">
        <v>6.571428571428571</v>
      </c>
      <c r="L34" s="44" t="s">
        <v>18</v>
      </c>
      <c r="M34" s="47">
        <v>7.7</v>
      </c>
      <c r="N34" s="44" t="s">
        <v>113</v>
      </c>
      <c r="O34" s="47">
        <v>40.184931506849324</v>
      </c>
    </row>
    <row r="35" spans="1:15" s="48" customFormat="1" ht="11.25">
      <c r="A35" s="43">
        <v>29</v>
      </c>
      <c r="B35" s="44" t="s">
        <v>117</v>
      </c>
      <c r="C35" s="45">
        <v>247.2</v>
      </c>
      <c r="D35" s="44" t="s">
        <v>125</v>
      </c>
      <c r="E35" s="46">
        <v>42</v>
      </c>
      <c r="F35" s="44" t="s">
        <v>98</v>
      </c>
      <c r="G35" s="46">
        <v>1200</v>
      </c>
      <c r="H35" s="77" t="s">
        <v>110</v>
      </c>
      <c r="I35" s="100">
        <v>0.2804666666666667</v>
      </c>
      <c r="J35" s="44" t="s">
        <v>109</v>
      </c>
      <c r="K35" s="47">
        <v>6.288461538461538</v>
      </c>
      <c r="L35" s="44" t="s">
        <v>79</v>
      </c>
      <c r="M35" s="47">
        <v>7.69620253164557</v>
      </c>
      <c r="N35" s="44" t="s">
        <v>114</v>
      </c>
      <c r="O35" s="47">
        <v>32.91095890410958</v>
      </c>
    </row>
    <row r="36" spans="1:15" s="48" customFormat="1" ht="11.25">
      <c r="A36" s="43">
        <v>30</v>
      </c>
      <c r="B36" s="44" t="s">
        <v>26</v>
      </c>
      <c r="C36" s="45">
        <v>236.3</v>
      </c>
      <c r="D36" s="44" t="s">
        <v>121</v>
      </c>
      <c r="E36" s="46">
        <v>38</v>
      </c>
      <c r="F36" s="44" t="s">
        <v>28</v>
      </c>
      <c r="G36" s="46">
        <v>1200</v>
      </c>
      <c r="H36" s="77" t="s">
        <v>123</v>
      </c>
      <c r="I36" s="100">
        <v>0.2785</v>
      </c>
      <c r="J36" s="44" t="s">
        <v>19</v>
      </c>
      <c r="K36" s="47">
        <v>6.1899999999999995</v>
      </c>
      <c r="L36" s="44" t="s">
        <v>127</v>
      </c>
      <c r="M36" s="47">
        <v>7.583333333333333</v>
      </c>
      <c r="N36" s="44" t="s">
        <v>193</v>
      </c>
      <c r="O36" s="47">
        <v>31.01095890410957</v>
      </c>
    </row>
    <row r="37" spans="1:15" s="48" customFormat="1" ht="11.25">
      <c r="A37" s="43">
        <v>31</v>
      </c>
      <c r="B37" s="44" t="s">
        <v>24</v>
      </c>
      <c r="C37" s="45">
        <v>234.6</v>
      </c>
      <c r="D37" s="44" t="s">
        <v>22</v>
      </c>
      <c r="E37" s="46">
        <v>38</v>
      </c>
      <c r="F37" s="44" t="s">
        <v>116</v>
      </c>
      <c r="G37" s="46">
        <v>1200</v>
      </c>
      <c r="H37" s="77" t="s">
        <v>91</v>
      </c>
      <c r="I37" s="100">
        <v>0.2733333333333333</v>
      </c>
      <c r="J37" s="44" t="s">
        <v>107</v>
      </c>
      <c r="K37" s="47">
        <v>6.08125</v>
      </c>
      <c r="L37" s="44" t="s">
        <v>13</v>
      </c>
      <c r="M37" s="47">
        <v>7.572340425531914</v>
      </c>
      <c r="N37" s="44" t="s">
        <v>17</v>
      </c>
      <c r="O37" s="47">
        <v>25.154794520547966</v>
      </c>
    </row>
    <row r="38" spans="1:15" s="48" customFormat="1" ht="11.25">
      <c r="A38" s="43">
        <v>32</v>
      </c>
      <c r="B38" s="44" t="s">
        <v>74</v>
      </c>
      <c r="C38" s="45">
        <v>233.9</v>
      </c>
      <c r="D38" s="44" t="s">
        <v>124</v>
      </c>
      <c r="E38" s="46">
        <v>33</v>
      </c>
      <c r="F38" s="44" t="s">
        <v>113</v>
      </c>
      <c r="G38" s="46">
        <v>1000</v>
      </c>
      <c r="H38" s="77" t="s">
        <v>93</v>
      </c>
      <c r="I38" s="100">
        <v>0.26466666666666666</v>
      </c>
      <c r="J38" s="44" t="s">
        <v>74</v>
      </c>
      <c r="K38" s="47">
        <v>6.06923076923077</v>
      </c>
      <c r="L38" s="44" t="s">
        <v>28</v>
      </c>
      <c r="M38" s="47">
        <v>7.1923076923076925</v>
      </c>
      <c r="N38" s="44" t="s">
        <v>86</v>
      </c>
      <c r="O38" s="47">
        <v>4.282191780821922</v>
      </c>
    </row>
    <row r="39" spans="1:15" s="48" customFormat="1" ht="11.25">
      <c r="A39" s="43">
        <v>33</v>
      </c>
      <c r="B39" s="44" t="s">
        <v>121</v>
      </c>
      <c r="C39" s="45">
        <v>209.3</v>
      </c>
      <c r="D39" s="44" t="s">
        <v>29</v>
      </c>
      <c r="E39" s="46">
        <v>32</v>
      </c>
      <c r="F39" s="44" t="s">
        <v>29</v>
      </c>
      <c r="G39" s="46">
        <v>1000</v>
      </c>
      <c r="H39" s="77" t="s">
        <v>17</v>
      </c>
      <c r="I39" s="100">
        <v>0.2577</v>
      </c>
      <c r="J39" s="44" t="s">
        <v>124</v>
      </c>
      <c r="K39" s="47">
        <v>6.028571428571429</v>
      </c>
      <c r="L39" s="44" t="s">
        <v>98</v>
      </c>
      <c r="M39" s="47">
        <v>6.727450980392157</v>
      </c>
      <c r="N39" s="44" t="s">
        <v>119</v>
      </c>
      <c r="O39" s="47">
        <v>1.506849315068493</v>
      </c>
    </row>
    <row r="40" spans="1:15" s="48" customFormat="1" ht="11.25">
      <c r="A40" s="43">
        <v>34</v>
      </c>
      <c r="B40" s="44" t="s">
        <v>22</v>
      </c>
      <c r="C40" s="45">
        <v>192</v>
      </c>
      <c r="D40" s="44" t="s">
        <v>91</v>
      </c>
      <c r="E40" s="46">
        <v>31</v>
      </c>
      <c r="F40" s="44" t="s">
        <v>16</v>
      </c>
      <c r="G40" s="46">
        <v>1000</v>
      </c>
      <c r="H40" s="77" t="s">
        <v>196</v>
      </c>
      <c r="I40" s="100">
        <v>0.24799999999999997</v>
      </c>
      <c r="J40" s="44" t="s">
        <v>123</v>
      </c>
      <c r="K40" s="47">
        <v>6</v>
      </c>
      <c r="L40" s="44" t="s">
        <v>196</v>
      </c>
      <c r="M40" s="47">
        <v>6.4479999999999995</v>
      </c>
      <c r="N40" s="44" t="s">
        <v>196</v>
      </c>
      <c r="O40" s="47">
        <v>-0.854794520547955</v>
      </c>
    </row>
    <row r="41" spans="1:15" s="48" customFormat="1" ht="11.25">
      <c r="A41" s="43">
        <v>35</v>
      </c>
      <c r="B41" s="44" t="s">
        <v>28</v>
      </c>
      <c r="C41" s="45">
        <v>187</v>
      </c>
      <c r="D41" s="44" t="s">
        <v>12</v>
      </c>
      <c r="E41" s="46">
        <v>31</v>
      </c>
      <c r="F41" s="44" t="s">
        <v>14</v>
      </c>
      <c r="G41" s="46">
        <v>1000</v>
      </c>
      <c r="H41" s="77" t="s">
        <v>23</v>
      </c>
      <c r="I41" s="100">
        <v>0.2475</v>
      </c>
      <c r="J41" s="44" t="s">
        <v>24</v>
      </c>
      <c r="K41" s="47">
        <v>5.96875</v>
      </c>
      <c r="L41" s="44" t="s">
        <v>123</v>
      </c>
      <c r="M41" s="47">
        <v>6.1208791208791204</v>
      </c>
      <c r="N41" s="44" t="s">
        <v>23</v>
      </c>
      <c r="O41" s="47">
        <v>-1.0890410958904226</v>
      </c>
    </row>
    <row r="42" spans="1:15" s="48" customFormat="1" ht="11.25">
      <c r="A42" s="43">
        <v>36</v>
      </c>
      <c r="B42" s="44" t="s">
        <v>19</v>
      </c>
      <c r="C42" s="45">
        <v>186.9</v>
      </c>
      <c r="D42" s="44" t="s">
        <v>86</v>
      </c>
      <c r="E42" s="46">
        <v>31</v>
      </c>
      <c r="F42" s="44" t="s">
        <v>92</v>
      </c>
      <c r="G42" s="46">
        <v>800</v>
      </c>
      <c r="H42" s="77" t="s">
        <v>12</v>
      </c>
      <c r="I42" s="100">
        <v>0.24333333333333335</v>
      </c>
      <c r="J42" s="44" t="s">
        <v>118</v>
      </c>
      <c r="K42" s="47">
        <v>5.783333333333334</v>
      </c>
      <c r="L42" s="44" t="s">
        <v>27</v>
      </c>
      <c r="M42" s="47">
        <v>5.869565217391305</v>
      </c>
      <c r="N42" s="44" t="s">
        <v>12</v>
      </c>
      <c r="O42" s="47">
        <v>-3.5890410958904226</v>
      </c>
    </row>
    <row r="43" spans="1:15" s="48" customFormat="1" ht="11.25">
      <c r="A43" s="43">
        <v>37</v>
      </c>
      <c r="B43" s="44" t="s">
        <v>114</v>
      </c>
      <c r="C43" s="45">
        <v>182.5</v>
      </c>
      <c r="D43" s="44" t="s">
        <v>78</v>
      </c>
      <c r="E43" s="46">
        <v>29</v>
      </c>
      <c r="F43" s="44" t="s">
        <v>19</v>
      </c>
      <c r="G43" s="46">
        <v>800</v>
      </c>
      <c r="H43" s="77" t="s">
        <v>19</v>
      </c>
      <c r="I43" s="100">
        <v>0.233625</v>
      </c>
      <c r="J43" s="44" t="s">
        <v>98</v>
      </c>
      <c r="K43" s="47">
        <v>5.56923076923077</v>
      </c>
      <c r="L43" s="44" t="s">
        <v>23</v>
      </c>
      <c r="M43" s="47">
        <v>5.711538461538462</v>
      </c>
      <c r="N43" s="44" t="s">
        <v>181</v>
      </c>
      <c r="O43" s="47">
        <v>-6.72054794520548</v>
      </c>
    </row>
    <row r="44" spans="1:15" s="48" customFormat="1" ht="11.25">
      <c r="A44" s="43">
        <v>38</v>
      </c>
      <c r="B44" s="44" t="s">
        <v>193</v>
      </c>
      <c r="C44" s="45">
        <v>180.6</v>
      </c>
      <c r="D44" s="44" t="s">
        <v>116</v>
      </c>
      <c r="E44" s="46">
        <v>29</v>
      </c>
      <c r="F44" s="44" t="s">
        <v>118</v>
      </c>
      <c r="G44" s="46">
        <v>800</v>
      </c>
      <c r="H44" s="77" t="s">
        <v>127</v>
      </c>
      <c r="I44" s="100">
        <v>0.2275</v>
      </c>
      <c r="J44" s="44" t="s">
        <v>121</v>
      </c>
      <c r="K44" s="47">
        <v>5.5</v>
      </c>
      <c r="L44" s="44" t="s">
        <v>121</v>
      </c>
      <c r="M44" s="47">
        <v>5.507894736842106</v>
      </c>
      <c r="N44" s="44" t="s">
        <v>19</v>
      </c>
      <c r="O44" s="47">
        <v>-12.552054794520558</v>
      </c>
    </row>
    <row r="45" spans="1:15" s="48" customFormat="1" ht="11.25">
      <c r="A45" s="43">
        <v>39</v>
      </c>
      <c r="B45" s="44" t="s">
        <v>15</v>
      </c>
      <c r="C45" s="45">
        <v>168</v>
      </c>
      <c r="D45" s="44" t="s">
        <v>16</v>
      </c>
      <c r="E45" s="46">
        <v>28</v>
      </c>
      <c r="F45" s="44" t="s">
        <v>15</v>
      </c>
      <c r="G45" s="46">
        <v>750</v>
      </c>
      <c r="H45" s="77" t="s">
        <v>15</v>
      </c>
      <c r="I45" s="100">
        <v>0.224</v>
      </c>
      <c r="J45" s="44" t="s">
        <v>200</v>
      </c>
      <c r="K45" s="47">
        <v>5.5</v>
      </c>
      <c r="L45" s="44" t="s">
        <v>200</v>
      </c>
      <c r="M45" s="47">
        <v>5.5</v>
      </c>
      <c r="N45" s="44" t="s">
        <v>127</v>
      </c>
      <c r="O45" s="47">
        <v>-13.089041095890423</v>
      </c>
    </row>
    <row r="46" spans="1:15" s="48" customFormat="1" ht="11.25">
      <c r="A46" s="43">
        <v>40</v>
      </c>
      <c r="B46" s="44" t="s">
        <v>29</v>
      </c>
      <c r="C46" s="45">
        <v>166.39999999999998</v>
      </c>
      <c r="D46" s="44" t="s">
        <v>92</v>
      </c>
      <c r="E46" s="46">
        <v>27</v>
      </c>
      <c r="F46" s="44" t="s">
        <v>74</v>
      </c>
      <c r="G46" s="46">
        <v>720</v>
      </c>
      <c r="H46" s="77" t="s">
        <v>90</v>
      </c>
      <c r="I46" s="100">
        <v>0.22333333333333333</v>
      </c>
      <c r="J46" s="44" t="s">
        <v>23</v>
      </c>
      <c r="K46" s="47">
        <v>5.416666666666667</v>
      </c>
      <c r="L46" s="44" t="s">
        <v>29</v>
      </c>
      <c r="M46" s="47">
        <v>5.199999999999999</v>
      </c>
      <c r="N46" s="44" t="s">
        <v>103</v>
      </c>
      <c r="O46" s="47">
        <v>-14.86301369863014</v>
      </c>
    </row>
    <row r="47" spans="1:15" s="48" customFormat="1" ht="11.25">
      <c r="A47" s="43">
        <v>41</v>
      </c>
      <c r="B47" s="44" t="s">
        <v>196</v>
      </c>
      <c r="C47" s="45">
        <v>161.2</v>
      </c>
      <c r="D47" s="44" t="s">
        <v>28</v>
      </c>
      <c r="E47" s="46">
        <v>26</v>
      </c>
      <c r="F47" s="44" t="s">
        <v>111</v>
      </c>
      <c r="G47" s="46">
        <v>700</v>
      </c>
      <c r="H47" s="77" t="s">
        <v>126</v>
      </c>
      <c r="I47" s="100">
        <v>0.21386111111111114</v>
      </c>
      <c r="J47" s="44" t="s">
        <v>29</v>
      </c>
      <c r="K47" s="47">
        <v>5.254545454545454</v>
      </c>
      <c r="L47" s="44" t="s">
        <v>74</v>
      </c>
      <c r="M47" s="47">
        <v>5.197777777777778</v>
      </c>
      <c r="N47" s="44" t="s">
        <v>15</v>
      </c>
      <c r="O47" s="47">
        <v>-18.986301369863014</v>
      </c>
    </row>
    <row r="48" spans="1:15" s="48" customFormat="1" ht="11.25">
      <c r="A48" s="43">
        <v>42</v>
      </c>
      <c r="B48" s="44" t="s">
        <v>192</v>
      </c>
      <c r="C48" s="45">
        <v>152.58</v>
      </c>
      <c r="D48" s="44" t="s">
        <v>23</v>
      </c>
      <c r="E48" s="46">
        <v>26</v>
      </c>
      <c r="F48" s="44" t="s">
        <v>121</v>
      </c>
      <c r="G48" s="46">
        <v>650</v>
      </c>
      <c r="H48" s="77" t="s">
        <v>75</v>
      </c>
      <c r="I48" s="100">
        <v>0.207</v>
      </c>
      <c r="J48" s="44" t="s">
        <v>7</v>
      </c>
      <c r="K48" s="47">
        <v>5.1375</v>
      </c>
      <c r="L48" s="44" t="s">
        <v>14</v>
      </c>
      <c r="M48" s="47">
        <v>5.166666666666667</v>
      </c>
      <c r="N48" s="44" t="s">
        <v>25</v>
      </c>
      <c r="O48" s="47">
        <v>-19.86301369863014</v>
      </c>
    </row>
    <row r="49" spans="1:15" s="48" customFormat="1" ht="11.25">
      <c r="A49" s="43">
        <v>43</v>
      </c>
      <c r="B49" s="44" t="s">
        <v>23</v>
      </c>
      <c r="C49" s="45">
        <v>148.5</v>
      </c>
      <c r="D49" s="44" t="s">
        <v>196</v>
      </c>
      <c r="E49" s="46">
        <v>25</v>
      </c>
      <c r="F49" s="44" t="s">
        <v>196</v>
      </c>
      <c r="G49" s="46">
        <v>650</v>
      </c>
      <c r="H49" s="77" t="s">
        <v>124</v>
      </c>
      <c r="I49" s="100">
        <v>0.19366666666666665</v>
      </c>
      <c r="J49" s="44" t="s">
        <v>16</v>
      </c>
      <c r="K49" s="47">
        <v>5.066666666666666</v>
      </c>
      <c r="L49" s="44" t="s">
        <v>22</v>
      </c>
      <c r="M49" s="47">
        <v>5.052631578947368</v>
      </c>
      <c r="N49" s="44" t="s">
        <v>95</v>
      </c>
      <c r="O49" s="47">
        <v>-24.93150684931507</v>
      </c>
    </row>
    <row r="50" spans="1:15" s="48" customFormat="1" ht="11.25">
      <c r="A50" s="43">
        <v>44</v>
      </c>
      <c r="B50" s="44" t="s">
        <v>12</v>
      </c>
      <c r="C50" s="45">
        <v>146</v>
      </c>
      <c r="D50" s="44" t="s">
        <v>118</v>
      </c>
      <c r="E50" s="46">
        <v>24</v>
      </c>
      <c r="F50" s="44" t="s">
        <v>24</v>
      </c>
      <c r="G50" s="46">
        <v>600</v>
      </c>
      <c r="H50" s="77" t="s">
        <v>103</v>
      </c>
      <c r="I50" s="100">
        <v>0.175</v>
      </c>
      <c r="J50" s="44" t="s">
        <v>84</v>
      </c>
      <c r="K50" s="47">
        <v>5</v>
      </c>
      <c r="L50" s="44" t="s">
        <v>118</v>
      </c>
      <c r="M50" s="47">
        <v>5.0125</v>
      </c>
      <c r="N50" s="44" t="s">
        <v>199</v>
      </c>
      <c r="O50" s="47">
        <v>-30.22602739726028</v>
      </c>
    </row>
    <row r="51" spans="1:15" s="48" customFormat="1" ht="11.25">
      <c r="A51" s="43">
        <v>45</v>
      </c>
      <c r="B51" s="44" t="s">
        <v>16</v>
      </c>
      <c r="C51" s="45">
        <v>138.8</v>
      </c>
      <c r="D51" s="44" t="s">
        <v>7</v>
      </c>
      <c r="E51" s="46">
        <v>24</v>
      </c>
      <c r="F51" s="44" t="s">
        <v>114</v>
      </c>
      <c r="G51" s="46">
        <v>600</v>
      </c>
      <c r="H51" s="77" t="s">
        <v>199</v>
      </c>
      <c r="I51" s="100">
        <v>0.17375</v>
      </c>
      <c r="J51" s="44" t="s">
        <v>14</v>
      </c>
      <c r="K51" s="47">
        <v>5</v>
      </c>
      <c r="L51" s="44" t="s">
        <v>84</v>
      </c>
      <c r="M51" s="47">
        <v>5</v>
      </c>
      <c r="N51" s="44" t="s">
        <v>18</v>
      </c>
      <c r="O51" s="47">
        <v>-76.62602739726029</v>
      </c>
    </row>
    <row r="52" spans="1:15" s="48" customFormat="1" ht="11.25">
      <c r="A52" s="43">
        <v>46</v>
      </c>
      <c r="B52" s="44" t="s">
        <v>127</v>
      </c>
      <c r="C52" s="45">
        <v>136.5</v>
      </c>
      <c r="D52" s="44" t="s">
        <v>117</v>
      </c>
      <c r="E52" s="46">
        <v>23</v>
      </c>
      <c r="F52" s="44" t="s">
        <v>193</v>
      </c>
      <c r="G52" s="46">
        <v>600</v>
      </c>
      <c r="H52" s="77" t="s">
        <v>29</v>
      </c>
      <c r="I52" s="100">
        <v>0.16639999999999996</v>
      </c>
      <c r="J52" s="44" t="s">
        <v>103</v>
      </c>
      <c r="K52" s="47">
        <v>5</v>
      </c>
      <c r="L52" s="44" t="s">
        <v>103</v>
      </c>
      <c r="M52" s="47">
        <v>5</v>
      </c>
      <c r="N52" s="44" t="s">
        <v>90</v>
      </c>
      <c r="O52" s="47">
        <v>-77.94520547945206</v>
      </c>
    </row>
    <row r="53" spans="1:15" s="48" customFormat="1" ht="11.25">
      <c r="A53" s="43">
        <v>47</v>
      </c>
      <c r="B53" s="44" t="s">
        <v>27</v>
      </c>
      <c r="C53" s="45">
        <v>135</v>
      </c>
      <c r="D53" s="44" t="s">
        <v>27</v>
      </c>
      <c r="E53" s="46">
        <v>23</v>
      </c>
      <c r="F53" s="44" t="s">
        <v>23</v>
      </c>
      <c r="G53" s="46">
        <v>600</v>
      </c>
      <c r="H53" s="77" t="s">
        <v>117</v>
      </c>
      <c r="I53" s="100">
        <v>0.1648</v>
      </c>
      <c r="J53" s="44" t="s">
        <v>12</v>
      </c>
      <c r="K53" s="47">
        <v>4.909090909090909</v>
      </c>
      <c r="L53" s="44" t="s">
        <v>16</v>
      </c>
      <c r="M53" s="47">
        <v>4.957142857142857</v>
      </c>
      <c r="N53" s="44" t="s">
        <v>118</v>
      </c>
      <c r="O53" s="47">
        <v>-79.15205479452057</v>
      </c>
    </row>
    <row r="54" spans="1:15" s="48" customFormat="1" ht="11.25">
      <c r="A54" s="43">
        <v>48</v>
      </c>
      <c r="B54" s="44" t="s">
        <v>118</v>
      </c>
      <c r="C54" s="45">
        <v>120.3</v>
      </c>
      <c r="D54" s="44" t="s">
        <v>19</v>
      </c>
      <c r="E54" s="46">
        <v>22</v>
      </c>
      <c r="F54" s="44" t="s">
        <v>12</v>
      </c>
      <c r="G54" s="46">
        <v>600</v>
      </c>
      <c r="H54" s="77" t="s">
        <v>122</v>
      </c>
      <c r="I54" s="100">
        <v>0.15861111111111112</v>
      </c>
      <c r="J54" s="44" t="s">
        <v>75</v>
      </c>
      <c r="K54" s="47">
        <v>4.758620689655173</v>
      </c>
      <c r="L54" s="44" t="s">
        <v>75</v>
      </c>
      <c r="M54" s="47">
        <v>4.928571428571429</v>
      </c>
      <c r="N54" s="44" t="s">
        <v>29</v>
      </c>
      <c r="O54" s="47">
        <v>-82.9150684931507</v>
      </c>
    </row>
    <row r="55" spans="1:15" s="48" customFormat="1" ht="11.25">
      <c r="A55" s="43">
        <v>49</v>
      </c>
      <c r="B55" s="44" t="s">
        <v>7</v>
      </c>
      <c r="C55" s="45">
        <v>110.80000000000001</v>
      </c>
      <c r="D55" s="44" t="s">
        <v>199</v>
      </c>
      <c r="E55" s="46">
        <v>21</v>
      </c>
      <c r="F55" s="44" t="s">
        <v>127</v>
      </c>
      <c r="G55" s="46">
        <v>600</v>
      </c>
      <c r="H55" s="77" t="s">
        <v>28</v>
      </c>
      <c r="I55" s="100">
        <v>0.15583333333333332</v>
      </c>
      <c r="J55" s="44" t="s">
        <v>22</v>
      </c>
      <c r="K55" s="47">
        <v>4.45</v>
      </c>
      <c r="L55" s="44" t="s">
        <v>12</v>
      </c>
      <c r="M55" s="47">
        <v>4.709677419354839</v>
      </c>
      <c r="N55" s="44" t="s">
        <v>124</v>
      </c>
      <c r="O55" s="47">
        <v>-83.47260273972603</v>
      </c>
    </row>
    <row r="56" spans="1:15" s="48" customFormat="1" ht="11.25">
      <c r="A56" s="43">
        <v>50</v>
      </c>
      <c r="B56" s="44" t="s">
        <v>84</v>
      </c>
      <c r="C56" s="45">
        <v>100</v>
      </c>
      <c r="D56" s="44" t="s">
        <v>114</v>
      </c>
      <c r="E56" s="46">
        <v>20</v>
      </c>
      <c r="F56" s="44" t="s">
        <v>10</v>
      </c>
      <c r="G56" s="46">
        <v>600</v>
      </c>
      <c r="H56" s="77" t="s">
        <v>118</v>
      </c>
      <c r="I56" s="100">
        <v>0.150375</v>
      </c>
      <c r="J56" s="44" t="s">
        <v>26</v>
      </c>
      <c r="K56" s="47">
        <v>4.166666666666667</v>
      </c>
      <c r="L56" s="44" t="s">
        <v>7</v>
      </c>
      <c r="M56" s="47">
        <v>4.616666666666667</v>
      </c>
      <c r="N56" s="44" t="s">
        <v>200</v>
      </c>
      <c r="O56" s="47">
        <v>-84.25342465753425</v>
      </c>
    </row>
    <row r="57" spans="1:15" s="48" customFormat="1" ht="11.25">
      <c r="A57" s="43">
        <v>51</v>
      </c>
      <c r="B57" s="44" t="s">
        <v>14</v>
      </c>
      <c r="C57" s="45">
        <v>93</v>
      </c>
      <c r="D57" s="44" t="s">
        <v>84</v>
      </c>
      <c r="E57" s="46">
        <v>20</v>
      </c>
      <c r="F57" s="44" t="s">
        <v>85</v>
      </c>
      <c r="G57" s="46">
        <v>500</v>
      </c>
      <c r="H57" s="77" t="s">
        <v>25</v>
      </c>
      <c r="I57" s="100">
        <v>0.15</v>
      </c>
      <c r="J57" s="44" t="s">
        <v>181</v>
      </c>
      <c r="K57" s="47">
        <v>4</v>
      </c>
      <c r="L57" s="44" t="s">
        <v>24</v>
      </c>
      <c r="M57" s="47">
        <v>4.265454545454546</v>
      </c>
      <c r="N57" s="44" t="s">
        <v>75</v>
      </c>
      <c r="O57" s="47">
        <v>-84.63013698630135</v>
      </c>
    </row>
    <row r="58" spans="1:15" s="48" customFormat="1" ht="11.25">
      <c r="A58" s="43">
        <v>52</v>
      </c>
      <c r="B58" s="44" t="s">
        <v>116</v>
      </c>
      <c r="C58" s="45">
        <v>84.6</v>
      </c>
      <c r="D58" s="44" t="s">
        <v>127</v>
      </c>
      <c r="E58" s="46">
        <v>18</v>
      </c>
      <c r="F58" s="44" t="s">
        <v>22</v>
      </c>
      <c r="G58" s="46">
        <v>500</v>
      </c>
      <c r="H58" s="77" t="s">
        <v>16</v>
      </c>
      <c r="I58" s="100">
        <v>0.1388</v>
      </c>
      <c r="J58" s="44" t="s">
        <v>193</v>
      </c>
      <c r="K58" s="47">
        <v>3.75</v>
      </c>
      <c r="L58" s="44" t="s">
        <v>193</v>
      </c>
      <c r="M58" s="47">
        <v>4.2</v>
      </c>
      <c r="N58" s="44" t="s">
        <v>16</v>
      </c>
      <c r="O58" s="47">
        <v>-110.51506849315066</v>
      </c>
    </row>
    <row r="59" spans="1:15" s="48" customFormat="1" ht="11.25">
      <c r="A59" s="43">
        <v>53</v>
      </c>
      <c r="B59" s="44" t="s">
        <v>199</v>
      </c>
      <c r="C59" s="45">
        <v>69.5</v>
      </c>
      <c r="D59" s="44" t="s">
        <v>14</v>
      </c>
      <c r="E59" s="46">
        <v>18</v>
      </c>
      <c r="F59" s="44" t="s">
        <v>20</v>
      </c>
      <c r="G59" s="46">
        <v>500</v>
      </c>
      <c r="H59" s="77" t="s">
        <v>192</v>
      </c>
      <c r="I59" s="100">
        <v>0.10172</v>
      </c>
      <c r="J59" s="44" t="s">
        <v>113</v>
      </c>
      <c r="K59" s="47">
        <v>3.566666666666667</v>
      </c>
      <c r="L59" s="44" t="s">
        <v>26</v>
      </c>
      <c r="M59" s="47">
        <v>4.1456140350877195</v>
      </c>
      <c r="N59" s="44" t="s">
        <v>28</v>
      </c>
      <c r="O59" s="47">
        <v>-112.17808219178085</v>
      </c>
    </row>
    <row r="60" spans="1:15" s="48" customFormat="1" ht="11.25">
      <c r="A60" s="43">
        <v>54</v>
      </c>
      <c r="B60" s="44" t="s">
        <v>111</v>
      </c>
      <c r="C60" s="45">
        <v>57.9</v>
      </c>
      <c r="D60" s="44" t="s">
        <v>192</v>
      </c>
      <c r="E60" s="46">
        <v>17</v>
      </c>
      <c r="F60" s="44" t="s">
        <v>199</v>
      </c>
      <c r="G60" s="46">
        <v>400</v>
      </c>
      <c r="H60" s="77" t="s">
        <v>26</v>
      </c>
      <c r="I60" s="100">
        <v>0.09845833333333334</v>
      </c>
      <c r="J60" s="44" t="s">
        <v>199</v>
      </c>
      <c r="K60" s="47">
        <v>3.357142857142857</v>
      </c>
      <c r="L60" s="44" t="s">
        <v>181</v>
      </c>
      <c r="M60" s="47">
        <v>4</v>
      </c>
      <c r="N60" s="44" t="s">
        <v>111</v>
      </c>
      <c r="O60" s="47">
        <v>-116.62054794520549</v>
      </c>
    </row>
    <row r="61" spans="1:15" s="48" customFormat="1" ht="11.25">
      <c r="A61" s="43">
        <v>55</v>
      </c>
      <c r="B61" s="44" t="s">
        <v>103</v>
      </c>
      <c r="C61" s="45">
        <v>35</v>
      </c>
      <c r="D61" s="44" t="s">
        <v>25</v>
      </c>
      <c r="E61" s="46">
        <v>10</v>
      </c>
      <c r="F61" s="44" t="s">
        <v>18</v>
      </c>
      <c r="G61" s="46">
        <v>400</v>
      </c>
      <c r="H61" s="77" t="s">
        <v>181</v>
      </c>
      <c r="I61" s="100">
        <v>0.09302325581395349</v>
      </c>
      <c r="J61" s="44" t="s">
        <v>116</v>
      </c>
      <c r="K61" s="47">
        <v>3.0782608695652174</v>
      </c>
      <c r="L61" s="44" t="s">
        <v>113</v>
      </c>
      <c r="M61" s="47">
        <v>3.61875</v>
      </c>
      <c r="N61" s="44" t="s">
        <v>20</v>
      </c>
      <c r="O61" s="47">
        <v>-124.65753424657534</v>
      </c>
    </row>
    <row r="62" spans="1:15" s="48" customFormat="1" ht="11.25">
      <c r="A62" s="43">
        <v>56</v>
      </c>
      <c r="B62" s="44" t="s">
        <v>86</v>
      </c>
      <c r="C62" s="45">
        <v>34.2</v>
      </c>
      <c r="D62" s="44" t="s">
        <v>103</v>
      </c>
      <c r="E62" s="46">
        <v>7</v>
      </c>
      <c r="F62" s="44" t="s">
        <v>27</v>
      </c>
      <c r="G62" s="46">
        <v>365</v>
      </c>
      <c r="H62" s="77" t="s">
        <v>14</v>
      </c>
      <c r="I62" s="100">
        <v>0.093</v>
      </c>
      <c r="J62" s="44" t="s">
        <v>25</v>
      </c>
      <c r="K62" s="47">
        <v>3</v>
      </c>
      <c r="L62" s="44" t="s">
        <v>199</v>
      </c>
      <c r="M62" s="47">
        <v>3.3095238095238093</v>
      </c>
      <c r="N62" s="44" t="s">
        <v>117</v>
      </c>
      <c r="O62" s="47">
        <v>-126.77260273972604</v>
      </c>
    </row>
    <row r="63" spans="1:15" s="48" customFormat="1" ht="11.25">
      <c r="A63" s="43">
        <v>57</v>
      </c>
      <c r="B63" s="44" t="s">
        <v>25</v>
      </c>
      <c r="C63" s="45">
        <v>30</v>
      </c>
      <c r="D63" s="44" t="s">
        <v>111</v>
      </c>
      <c r="E63" s="46">
        <v>6</v>
      </c>
      <c r="F63" s="44" t="s">
        <v>200</v>
      </c>
      <c r="G63" s="46">
        <v>360</v>
      </c>
      <c r="H63" s="77" t="s">
        <v>111</v>
      </c>
      <c r="I63" s="100">
        <v>0.08271428571428571</v>
      </c>
      <c r="J63" s="44" t="s">
        <v>15</v>
      </c>
      <c r="K63" s="47">
        <v>1.6333333333333333</v>
      </c>
      <c r="L63" s="44" t="s">
        <v>25</v>
      </c>
      <c r="M63" s="47">
        <v>3</v>
      </c>
      <c r="N63" s="44" t="s">
        <v>126</v>
      </c>
      <c r="O63" s="47">
        <v>-127.63424657534233</v>
      </c>
    </row>
    <row r="64" spans="1:15" s="48" customFormat="1" ht="11.25">
      <c r="A64" s="43">
        <v>58</v>
      </c>
      <c r="B64" s="44" t="s">
        <v>18</v>
      </c>
      <c r="C64" s="45">
        <v>23.1</v>
      </c>
      <c r="D64" s="44" t="s">
        <v>18</v>
      </c>
      <c r="E64" s="46">
        <v>3</v>
      </c>
      <c r="F64" s="44" t="s">
        <v>7</v>
      </c>
      <c r="G64" s="46">
        <v>250</v>
      </c>
      <c r="H64" s="77" t="s">
        <v>116</v>
      </c>
      <c r="I64" s="100">
        <v>0.0705</v>
      </c>
      <c r="J64" s="44" t="s">
        <v>86</v>
      </c>
      <c r="K64" s="47">
        <v>1</v>
      </c>
      <c r="L64" s="44" t="s">
        <v>116</v>
      </c>
      <c r="M64" s="47">
        <v>2.9172413793103447</v>
      </c>
      <c r="N64" s="44" t="s">
        <v>10</v>
      </c>
      <c r="O64" s="47">
        <v>-149.58904109589042</v>
      </c>
    </row>
    <row r="65" spans="1:15" s="48" customFormat="1" ht="11.25">
      <c r="A65" s="43">
        <v>59</v>
      </c>
      <c r="B65" s="44" t="s">
        <v>200</v>
      </c>
      <c r="C65" s="45">
        <v>5.5</v>
      </c>
      <c r="D65" s="44" t="s">
        <v>119</v>
      </c>
      <c r="E65" s="46">
        <v>2</v>
      </c>
      <c r="F65" s="44" t="s">
        <v>103</v>
      </c>
      <c r="G65" s="46">
        <v>200</v>
      </c>
      <c r="H65" s="77" t="s">
        <v>18</v>
      </c>
      <c r="I65" s="100">
        <v>0.05775</v>
      </c>
      <c r="J65" s="44" t="s">
        <v>192</v>
      </c>
      <c r="K65" s="47">
        <v>0</v>
      </c>
      <c r="L65" s="44" t="s">
        <v>119</v>
      </c>
      <c r="M65" s="47">
        <v>2</v>
      </c>
      <c r="N65" s="44" t="s">
        <v>14</v>
      </c>
      <c r="O65" s="47">
        <v>-156.31506849315068</v>
      </c>
    </row>
    <row r="66" spans="1:15" s="48" customFormat="1" ht="11.25">
      <c r="A66" s="43">
        <v>60</v>
      </c>
      <c r="B66" s="44" t="s">
        <v>181</v>
      </c>
      <c r="C66" s="45">
        <v>4</v>
      </c>
      <c r="D66" s="44" t="s">
        <v>200</v>
      </c>
      <c r="E66" s="46">
        <v>1</v>
      </c>
      <c r="F66" s="44" t="s">
        <v>25</v>
      </c>
      <c r="G66" s="46">
        <v>200</v>
      </c>
      <c r="H66" s="77" t="s">
        <v>84</v>
      </c>
      <c r="I66" s="100">
        <v>0.03333333333333333</v>
      </c>
      <c r="J66" s="44" t="s">
        <v>111</v>
      </c>
      <c r="K66" s="47">
        <v>0</v>
      </c>
      <c r="L66" s="44" t="s">
        <v>15</v>
      </c>
      <c r="M66" s="47">
        <v>1.8461538461538463</v>
      </c>
      <c r="N66" s="44" t="s">
        <v>116</v>
      </c>
      <c r="O66" s="47">
        <v>-214.57808219178085</v>
      </c>
    </row>
    <row r="67" spans="1:15" s="48" customFormat="1" ht="11.25">
      <c r="A67" s="43">
        <v>61</v>
      </c>
      <c r="B67" s="44" t="s">
        <v>119</v>
      </c>
      <c r="C67" s="45">
        <v>4</v>
      </c>
      <c r="D67" s="44" t="s">
        <v>181</v>
      </c>
      <c r="E67" s="46">
        <v>1</v>
      </c>
      <c r="F67" s="44" t="s">
        <v>86</v>
      </c>
      <c r="G67" s="46">
        <v>120</v>
      </c>
      <c r="H67" s="77" t="s">
        <v>200</v>
      </c>
      <c r="I67" s="100">
        <v>0.015277777777777777</v>
      </c>
      <c r="J67" s="44" t="s">
        <v>119</v>
      </c>
      <c r="K67" s="47">
        <v>0</v>
      </c>
      <c r="L67" s="44" t="s">
        <v>86</v>
      </c>
      <c r="M67" s="47">
        <v>1.103225806451613</v>
      </c>
      <c r="N67" s="44" t="s">
        <v>192</v>
      </c>
      <c r="O67" s="47">
        <v>-221.39260273972602</v>
      </c>
    </row>
    <row r="68" spans="1:15" s="48" customFormat="1" ht="11.25">
      <c r="A68" s="43">
        <v>62</v>
      </c>
      <c r="B68" s="44" t="s">
        <v>10</v>
      </c>
      <c r="C68" s="45">
        <v>0</v>
      </c>
      <c r="D68" s="44" t="s">
        <v>10</v>
      </c>
      <c r="E68" s="46">
        <v>0</v>
      </c>
      <c r="F68" s="44" t="s">
        <v>95</v>
      </c>
      <c r="G68" s="46">
        <v>100</v>
      </c>
      <c r="H68" s="77" t="s">
        <v>10</v>
      </c>
      <c r="I68" s="100">
        <v>0</v>
      </c>
      <c r="J68" s="44" t="s">
        <v>10</v>
      </c>
      <c r="K68" s="47">
        <v>0</v>
      </c>
      <c r="L68" s="44" t="s">
        <v>10</v>
      </c>
      <c r="M68" s="47">
        <v>0</v>
      </c>
      <c r="N68" s="44" t="s">
        <v>122</v>
      </c>
      <c r="O68" s="47">
        <v>-326.5342465753424</v>
      </c>
    </row>
    <row r="69" spans="1:15" s="48" customFormat="1" ht="11.25">
      <c r="A69" s="43">
        <v>63</v>
      </c>
      <c r="B69" s="44" t="s">
        <v>20</v>
      </c>
      <c r="C69" s="45">
        <v>0</v>
      </c>
      <c r="D69" s="44" t="s">
        <v>20</v>
      </c>
      <c r="E69" s="46">
        <v>0</v>
      </c>
      <c r="F69" s="44" t="s">
        <v>181</v>
      </c>
      <c r="G69" s="46">
        <v>43</v>
      </c>
      <c r="H69" s="77" t="s">
        <v>20</v>
      </c>
      <c r="I69" s="100">
        <v>0</v>
      </c>
      <c r="J69" s="44" t="s">
        <v>20</v>
      </c>
      <c r="K69" s="47">
        <v>0</v>
      </c>
      <c r="L69" s="44" t="s">
        <v>20</v>
      </c>
      <c r="M69" s="47">
        <v>0</v>
      </c>
      <c r="N69" s="44" t="s">
        <v>26</v>
      </c>
      <c r="O69" s="47">
        <v>-362.0561643835617</v>
      </c>
    </row>
    <row r="70" spans="1:15" s="48" customFormat="1" ht="11.25">
      <c r="A70" s="43">
        <v>64</v>
      </c>
      <c r="B70" s="44" t="s">
        <v>95</v>
      </c>
      <c r="C70" s="45">
        <v>0</v>
      </c>
      <c r="D70" s="44" t="s">
        <v>95</v>
      </c>
      <c r="E70" s="46">
        <v>0</v>
      </c>
      <c r="F70" s="44" t="s">
        <v>119</v>
      </c>
      <c r="G70" s="46">
        <v>10</v>
      </c>
      <c r="H70" s="77" t="s">
        <v>95</v>
      </c>
      <c r="I70" s="100">
        <v>0</v>
      </c>
      <c r="J70" s="44" t="s">
        <v>95</v>
      </c>
      <c r="K70" s="47">
        <v>0</v>
      </c>
      <c r="L70" s="44" t="s">
        <v>95</v>
      </c>
      <c r="M70" s="47">
        <v>0</v>
      </c>
      <c r="N70" s="44" t="s">
        <v>84</v>
      </c>
      <c r="O70" s="47">
        <v>-647.945205479452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2020-07-17T00:32:37Z</dcterms:modified>
  <cp:category/>
  <cp:version/>
  <cp:contentType/>
  <cp:contentStatus/>
</cp:coreProperties>
</file>