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400" yWindow="-15" windowWidth="14445" windowHeight="12435"/>
  </bookViews>
  <sheets>
    <sheet name="3月7日ミドル（1日目)" sheetId="1" r:id="rId1"/>
    <sheet name="3月8日リレー(2日目)" sheetId="3" r:id="rId2"/>
  </sheets>
  <calcPr calcId="125725"/>
</workbook>
</file>

<file path=xl/calcChain.xml><?xml version="1.0" encoding="utf-8"?>
<calcChain xmlns="http://schemas.openxmlformats.org/spreadsheetml/2006/main">
  <c r="H11" i="1"/>
  <c r="N23" i="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19"/>
  <c r="N20"/>
  <c r="N21"/>
  <c r="N22"/>
  <c r="N17"/>
  <c r="N16"/>
  <c r="N15"/>
  <c r="J11"/>
  <c r="N19" i="1"/>
  <c r="N69"/>
  <c r="M37"/>
  <c r="N37" s="1"/>
  <c r="M38"/>
  <c r="N38" s="1"/>
  <c r="M39"/>
  <c r="N39" s="1"/>
  <c r="M40"/>
  <c r="N40" s="1"/>
  <c r="M16"/>
  <c r="M17"/>
  <c r="M18"/>
  <c r="N18" s="1"/>
  <c r="M19"/>
  <c r="M20"/>
  <c r="N20" s="1"/>
  <c r="M21"/>
  <c r="N21" s="1"/>
  <c r="M22"/>
  <c r="N22" s="1"/>
  <c r="M23"/>
  <c r="N23" s="1"/>
  <c r="M24"/>
  <c r="N24" s="1"/>
  <c r="M25"/>
  <c r="N25" s="1"/>
  <c r="M26"/>
  <c r="N26" s="1"/>
  <c r="M27"/>
  <c r="N27" s="1"/>
  <c r="M28"/>
  <c r="N28" s="1"/>
  <c r="M29"/>
  <c r="N29" s="1"/>
  <c r="M30"/>
  <c r="N30" s="1"/>
  <c r="M31"/>
  <c r="N31" s="1"/>
  <c r="M32"/>
  <c r="N32" s="1"/>
  <c r="M33"/>
  <c r="N33" s="1"/>
  <c r="M34"/>
  <c r="N34" s="1"/>
  <c r="M35"/>
  <c r="N35" s="1"/>
  <c r="M36"/>
  <c r="N36" s="1"/>
  <c r="M41"/>
  <c r="N41" s="1"/>
  <c r="M42"/>
  <c r="N42" s="1"/>
  <c r="M43"/>
  <c r="N43" s="1"/>
  <c r="M44"/>
  <c r="N44" s="1"/>
  <c r="M45"/>
  <c r="N45" s="1"/>
  <c r="M46"/>
  <c r="N46" s="1"/>
  <c r="M47"/>
  <c r="N47" s="1"/>
  <c r="M48"/>
  <c r="N48" s="1"/>
  <c r="M49"/>
  <c r="N49" s="1"/>
  <c r="M50"/>
  <c r="N50" s="1"/>
  <c r="M51"/>
  <c r="N51" s="1"/>
  <c r="M52"/>
  <c r="N52" s="1"/>
  <c r="M53"/>
  <c r="N53" s="1"/>
  <c r="M54"/>
  <c r="N54" s="1"/>
  <c r="M55"/>
  <c r="N55" s="1"/>
  <c r="M56"/>
  <c r="N56" s="1"/>
  <c r="M57"/>
  <c r="N57" s="1"/>
  <c r="M58"/>
  <c r="N58" s="1"/>
  <c r="M59"/>
  <c r="N59" s="1"/>
  <c r="M60"/>
  <c r="N60" s="1"/>
  <c r="M61"/>
  <c r="N61" s="1"/>
  <c r="M62"/>
  <c r="N62" s="1"/>
  <c r="M63"/>
  <c r="N63" s="1"/>
  <c r="M64"/>
  <c r="N64" s="1"/>
  <c r="M65"/>
  <c r="N65" s="1"/>
  <c r="M66"/>
  <c r="N66" s="1"/>
  <c r="M67"/>
  <c r="N67" s="1"/>
  <c r="M68"/>
  <c r="N68" s="1"/>
  <c r="M69"/>
  <c r="M70"/>
  <c r="N70" s="1"/>
  <c r="M71"/>
  <c r="N71" s="1"/>
  <c r="M72"/>
  <c r="N72" s="1"/>
  <c r="M73"/>
  <c r="N73" s="1"/>
  <c r="M74"/>
  <c r="N74" s="1"/>
  <c r="M75"/>
  <c r="N75" s="1"/>
  <c r="M76"/>
  <c r="M15"/>
  <c r="O27" i="3" l="1"/>
  <c r="O31"/>
  <c r="O35"/>
  <c r="O39"/>
  <c r="O43"/>
  <c r="N18"/>
  <c r="O63" l="1"/>
  <c r="O67"/>
  <c r="O71"/>
  <c r="O75"/>
  <c r="O51"/>
  <c r="O55"/>
  <c r="O59"/>
  <c r="O47"/>
  <c r="D9" i="1" l="1"/>
  <c r="O23" i="3"/>
  <c r="D9" s="1"/>
  <c r="J9" l="1"/>
  <c r="H9" i="1"/>
</calcChain>
</file>

<file path=xl/sharedStrings.xml><?xml version="1.0" encoding="utf-8"?>
<sst xmlns="http://schemas.openxmlformats.org/spreadsheetml/2006/main" count="109" uniqueCount="63">
  <si>
    <t>名前</t>
    <rPh sb="0" eb="2">
      <t>ナマエ</t>
    </rPh>
    <phoneticPr fontId="1"/>
  </si>
  <si>
    <t>ふりがな</t>
    <phoneticPr fontId="1"/>
  </si>
  <si>
    <t>代表者</t>
    <rPh sb="0" eb="3">
      <t>ダイヒョウシャ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</si>
  <si>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</si>
  <si>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</si>
  <si>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出場クラス</t>
    <rPh sb="0" eb="2">
      <t>シュツジョウ</t>
    </rPh>
    <phoneticPr fontId="1"/>
  </si>
  <si>
    <t>賛助会員割引</t>
    <rPh sb="0" eb="2">
      <t>サンジョ</t>
    </rPh>
    <rPh sb="2" eb="4">
      <t>カイイン</t>
    </rPh>
    <rPh sb="4" eb="6">
      <t>ワリビキ</t>
    </rPh>
    <phoneticPr fontId="1"/>
  </si>
  <si>
    <t>参加費</t>
    <rPh sb="0" eb="3">
      <t>サンカヒ</t>
    </rPh>
    <phoneticPr fontId="1"/>
  </si>
  <si>
    <t>あり</t>
  </si>
  <si>
    <t>OAM</t>
  </si>
  <si>
    <t>新谷国隆</t>
    <rPh sb="0" eb="2">
      <t>シンタニ</t>
    </rPh>
    <rPh sb="2" eb="4">
      <t>クニタカ</t>
    </rPh>
    <phoneticPr fontId="1"/>
  </si>
  <si>
    <t>※希望者多数の場合、抽選となる可能性があります。正確な台数をお書きください。</t>
    <rPh sb="1" eb="4">
      <t>キボウシャ</t>
    </rPh>
    <rPh sb="4" eb="6">
      <t>タスウ</t>
    </rPh>
    <rPh sb="7" eb="9">
      <t>バアイ</t>
    </rPh>
    <rPh sb="10" eb="12">
      <t>チュウセン</t>
    </rPh>
    <rPh sb="15" eb="18">
      <t>カノウセイ</t>
    </rPh>
    <rPh sb="24" eb="26">
      <t>セイカク</t>
    </rPh>
    <rPh sb="27" eb="29">
      <t>ダイスウ</t>
    </rPh>
    <rPh sb="31" eb="32">
      <t>カ</t>
    </rPh>
    <phoneticPr fontId="1"/>
  </si>
  <si>
    <t>参加者</t>
    <rPh sb="0" eb="3">
      <t>サンカシャ</t>
    </rPh>
    <phoneticPr fontId="1"/>
  </si>
  <si>
    <t>ふりがな</t>
    <phoneticPr fontId="1"/>
  </si>
  <si>
    <t>住所</t>
    <rPh sb="0" eb="2">
      <t>ジュウショ</t>
    </rPh>
    <phoneticPr fontId="1"/>
  </si>
  <si>
    <t>郵便番号</t>
    <rPh sb="0" eb="4">
      <t>ユウビンバンゴウ</t>
    </rPh>
    <phoneticPr fontId="1"/>
  </si>
  <si>
    <t>メールアドレス</t>
    <phoneticPr fontId="1"/>
  </si>
  <si>
    <t>該当者のみ記入</t>
    <rPh sb="0" eb="3">
      <t>ガイトウシャ</t>
    </rPh>
    <rPh sb="5" eb="7">
      <t>キニュウ</t>
    </rPh>
    <phoneticPr fontId="1"/>
  </si>
  <si>
    <t>記入必須</t>
    <rPh sb="0" eb="2">
      <t>キニュウ</t>
    </rPh>
    <rPh sb="2" eb="4">
      <t>ヒッス</t>
    </rPh>
    <phoneticPr fontId="1"/>
  </si>
  <si>
    <t>G</t>
  </si>
  <si>
    <t>新谷国隆</t>
    <rPh sb="0" eb="2">
      <t>ニイヤ</t>
    </rPh>
    <rPh sb="2" eb="4">
      <t>クニタカ</t>
    </rPh>
    <phoneticPr fontId="1"/>
  </si>
  <si>
    <t>新谷匡隆</t>
    <rPh sb="0" eb="2">
      <t>シンタニ</t>
    </rPh>
    <rPh sb="2" eb="3">
      <t>マサ</t>
    </rPh>
    <rPh sb="3" eb="4">
      <t>リュウ</t>
    </rPh>
    <phoneticPr fontId="1"/>
  </si>
  <si>
    <t>しんたに　くにたか</t>
    <phoneticPr fontId="1"/>
  </si>
  <si>
    <t>あらたに　くにたか</t>
    <phoneticPr fontId="1"/>
  </si>
  <si>
    <t>(例1)</t>
    <rPh sb="1" eb="2">
      <t>レイ</t>
    </rPh>
    <phoneticPr fontId="1"/>
  </si>
  <si>
    <t>(例2)</t>
    <rPh sb="1" eb="2">
      <t>レイ</t>
    </rPh>
    <phoneticPr fontId="1"/>
  </si>
  <si>
    <t>愛知県民割引
（N/Gクラスのみ）</t>
    <rPh sb="0" eb="4">
      <t>アイチケンミン</t>
    </rPh>
    <rPh sb="4" eb="6">
      <t>ワリビキ</t>
    </rPh>
    <phoneticPr fontId="1"/>
  </si>
  <si>
    <t>出身大学</t>
    <rPh sb="0" eb="2">
      <t>シュッシン</t>
    </rPh>
    <rPh sb="2" eb="4">
      <t>ダイガク</t>
    </rPh>
    <phoneticPr fontId="1"/>
  </si>
  <si>
    <t>N</t>
  </si>
  <si>
    <t>チーム名・所属
（15字以内）</t>
    <rPh sb="3" eb="4">
      <t>メイ</t>
    </rPh>
    <rPh sb="5" eb="7">
      <t>ショゾク</t>
    </rPh>
    <rPh sb="11" eb="12">
      <t>ジ</t>
    </rPh>
    <rPh sb="12" eb="14">
      <t>イナイ</t>
    </rPh>
    <phoneticPr fontId="1"/>
  </si>
  <si>
    <t>所属
（15字以内）</t>
    <rPh sb="0" eb="2">
      <t>ショゾク</t>
    </rPh>
    <rPh sb="6" eb="7">
      <t>ジ</t>
    </rPh>
    <rPh sb="7" eb="9">
      <t>イナイ</t>
    </rPh>
    <phoneticPr fontId="1"/>
  </si>
  <si>
    <t>名古屋大学</t>
    <rPh sb="0" eb="3">
      <t>ナゴヤ</t>
    </rPh>
    <rPh sb="3" eb="5">
      <t>ダイガク</t>
    </rPh>
    <phoneticPr fontId="1"/>
  </si>
  <si>
    <t>ORL(リレー)</t>
  </si>
  <si>
    <t>性別</t>
    <rPh sb="0" eb="2">
      <t>セイベツ</t>
    </rPh>
    <phoneticPr fontId="1"/>
  </si>
  <si>
    <t>新谷國隆</t>
    <rPh sb="0" eb="2">
      <t>ニイヤ</t>
    </rPh>
    <rPh sb="2" eb="3">
      <t>クニ</t>
    </rPh>
    <rPh sb="3" eb="4">
      <t>リュウ</t>
    </rPh>
    <phoneticPr fontId="1"/>
  </si>
  <si>
    <t>併設大会担当</t>
    <rPh sb="0" eb="2">
      <t>ヘイセツ</t>
    </rPh>
    <rPh sb="2" eb="4">
      <t>タイカイ</t>
    </rPh>
    <rPh sb="4" eb="6">
      <t>タントウ</t>
    </rPh>
    <phoneticPr fontId="1"/>
  </si>
  <si>
    <t>にいや　まさたか</t>
    <phoneticPr fontId="1"/>
  </si>
  <si>
    <t>しんたに　くにたか</t>
    <phoneticPr fontId="1"/>
  </si>
  <si>
    <t>新谷国隆</t>
    <rPh sb="0" eb="2">
      <t>シンタニ</t>
    </rPh>
    <rPh sb="2" eb="4">
      <t>クニタカ</t>
    </rPh>
    <phoneticPr fontId="1"/>
  </si>
  <si>
    <t>名古屋大学</t>
    <rPh sb="0" eb="3">
      <t>ナゴヤ</t>
    </rPh>
    <rPh sb="3" eb="5">
      <t>ダイガク</t>
    </rPh>
    <phoneticPr fontId="1"/>
  </si>
  <si>
    <t>性別</t>
    <rPh sb="0" eb="2">
      <t>セイベツ</t>
    </rPh>
    <phoneticPr fontId="1"/>
  </si>
  <si>
    <t>男</t>
  </si>
  <si>
    <t>プログラム郵送住所</t>
    <rPh sb="5" eb="7">
      <t>ユウソウ</t>
    </rPh>
    <rPh sb="7" eb="9">
      <t>ジュウショ</t>
    </rPh>
    <phoneticPr fontId="1"/>
  </si>
  <si>
    <r>
      <t>紙プログラム希望</t>
    </r>
    <r>
      <rPr>
        <b/>
        <sz val="11"/>
        <color theme="1"/>
        <rFont val="ＭＳ Ｐゴシック"/>
        <family val="3"/>
        <charset val="128"/>
        <scheme val="minor"/>
      </rPr>
      <t>枚数</t>
    </r>
    <rPh sb="0" eb="1">
      <t>カミ</t>
    </rPh>
    <rPh sb="6" eb="8">
      <t>キボウ</t>
    </rPh>
    <rPh sb="8" eb="10">
      <t>マイスウ</t>
    </rPh>
    <phoneticPr fontId="1"/>
  </si>
  <si>
    <r>
      <t>駐車券希望</t>
    </r>
    <r>
      <rPr>
        <b/>
        <sz val="11"/>
        <color theme="1"/>
        <rFont val="ＭＳ Ｐゴシック"/>
        <family val="3"/>
        <charset val="128"/>
        <scheme val="minor"/>
      </rPr>
      <t>枚数</t>
    </r>
    <rPh sb="0" eb="2">
      <t>チュウシャ</t>
    </rPh>
    <rPh sb="2" eb="3">
      <t>ケン</t>
    </rPh>
    <rPh sb="3" eb="5">
      <t>キボウ</t>
    </rPh>
    <rPh sb="5" eb="7">
      <t>マイスウ</t>
    </rPh>
    <phoneticPr fontId="1"/>
  </si>
  <si>
    <t>2日目参加費合計</t>
    <rPh sb="1" eb="2">
      <t>ニチ</t>
    </rPh>
    <rPh sb="2" eb="3">
      <t>メ</t>
    </rPh>
    <rPh sb="3" eb="6">
      <t>サンカヒ</t>
    </rPh>
    <rPh sb="6" eb="8">
      <t>ゴウケイ</t>
    </rPh>
    <phoneticPr fontId="1"/>
  </si>
  <si>
    <t>1,2日目参加費合計</t>
    <rPh sb="3" eb="4">
      <t>ニチ</t>
    </rPh>
    <rPh sb="4" eb="5">
      <t>メ</t>
    </rPh>
    <rPh sb="5" eb="8">
      <t>サンカヒ</t>
    </rPh>
    <rPh sb="8" eb="10">
      <t>ゴウケイ</t>
    </rPh>
    <phoneticPr fontId="1"/>
  </si>
  <si>
    <t>※数を入力してください。代表者住所とは異なる住所に紙プログラムを郵送希望の方は、「プログラム郵送住所」の欄にご記入ください。</t>
    <rPh sb="1" eb="2">
      <t>カズ</t>
    </rPh>
    <rPh sb="3" eb="5">
      <t>ニュウリョク</t>
    </rPh>
    <rPh sb="12" eb="15">
      <t>ダイヒョウシャ</t>
    </rPh>
    <rPh sb="15" eb="17">
      <t>ジュウショ</t>
    </rPh>
    <rPh sb="19" eb="20">
      <t>コト</t>
    </rPh>
    <rPh sb="22" eb="24">
      <t>ジュウショ</t>
    </rPh>
    <rPh sb="25" eb="26">
      <t>カミ</t>
    </rPh>
    <rPh sb="32" eb="34">
      <t>ユウソウ</t>
    </rPh>
    <rPh sb="34" eb="36">
      <t>キボウ</t>
    </rPh>
    <rPh sb="37" eb="38">
      <t>カタ</t>
    </rPh>
    <rPh sb="46" eb="48">
      <t>ユウソウ</t>
    </rPh>
    <rPh sb="48" eb="50">
      <t>ジュウショ</t>
    </rPh>
    <rPh sb="52" eb="53">
      <t>ラン</t>
    </rPh>
    <rPh sb="55" eb="57">
      <t>キニュウ</t>
    </rPh>
    <phoneticPr fontId="1"/>
  </si>
  <si>
    <t>1日目参加費合計</t>
    <rPh sb="1" eb="2">
      <t>ニチ</t>
    </rPh>
    <rPh sb="2" eb="3">
      <t>メ</t>
    </rPh>
    <rPh sb="3" eb="6">
      <t>サンカヒ</t>
    </rPh>
    <rPh sb="6" eb="8">
      <t>ゴウケイ</t>
    </rPh>
    <phoneticPr fontId="1"/>
  </si>
  <si>
    <t>メンバー</t>
    <phoneticPr fontId="1"/>
  </si>
  <si>
    <t>併設大会担当</t>
    <rPh sb="0" eb="2">
      <t>ヘイセツ</t>
    </rPh>
    <rPh sb="2" eb="4">
      <t>タイカイ</t>
    </rPh>
    <rPh sb="4" eb="6">
      <t>タントウ</t>
    </rPh>
    <phoneticPr fontId="1"/>
  </si>
  <si>
    <r>
      <t>レンタル有</t>
    </r>
    <r>
      <rPr>
        <sz val="11"/>
        <color theme="1"/>
        <rFont val="Calibri"/>
        <family val="2"/>
      </rPr>
      <t>/</t>
    </r>
    <r>
      <rPr>
        <sz val="11"/>
        <color theme="1"/>
        <rFont val="ＭＳ Ｐゴシック"/>
        <family val="2"/>
        <charset val="128"/>
        <scheme val="minor"/>
      </rPr>
      <t>無</t>
    </r>
    <rPh sb="4" eb="5">
      <t>ア</t>
    </rPh>
    <rPh sb="6" eb="7">
      <t>ム</t>
    </rPh>
    <phoneticPr fontId="1"/>
  </si>
  <si>
    <t>Eカード</t>
    <phoneticPr fontId="1"/>
  </si>
  <si>
    <t>割引</t>
    <rPh sb="0" eb="2">
      <t>ワリビキ</t>
    </rPh>
    <phoneticPr fontId="1"/>
  </si>
  <si>
    <t>My EカードNo.</t>
    <phoneticPr fontId="1"/>
  </si>
  <si>
    <t>有</t>
  </si>
  <si>
    <t>無</t>
  </si>
  <si>
    <t>自動計算or記入不要</t>
    <rPh sb="0" eb="2">
      <t>ジドウ</t>
    </rPh>
    <rPh sb="2" eb="4">
      <t>ケイサン</t>
    </rPh>
    <rPh sb="6" eb="8">
      <t>キニュウ</t>
    </rPh>
    <rPh sb="8" eb="10">
      <t>フヨウ</t>
    </rPh>
    <phoneticPr fontId="1"/>
  </si>
  <si>
    <t>レンタルEカード枚数</t>
    <rPh sb="8" eb="10">
      <t>マイスウ</t>
    </rPh>
    <phoneticPr fontId="1"/>
  </si>
  <si>
    <t>レンタルEカード枚数</t>
    <phoneticPr fontId="1"/>
  </si>
  <si>
    <t>ふりがな</t>
    <phoneticPr fontId="1"/>
  </si>
  <si>
    <t>メールアドレス</t>
    <phoneticPr fontId="1"/>
  </si>
  <si>
    <t>住所</t>
    <rPh sb="0" eb="2">
      <t>ジュウショ</t>
    </rPh>
    <phoneticPr fontId="1"/>
  </si>
</sst>
</file>

<file path=xl/styles.xml><?xml version="1.0" encoding="utf-8"?>
<styleSheet xmlns="http://schemas.openxmlformats.org/spreadsheetml/2006/main">
  <numFmts count="3">
    <numFmt numFmtId="5" formatCode="&quot;¥&quot;#,##0;&quot;¥&quot;\-#,##0"/>
    <numFmt numFmtId="176" formatCode="#0&quot;枚&quot;"/>
    <numFmt numFmtId="177" formatCode="#&quot;枚&quot;"/>
  </numFmts>
  <fonts count="1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b/>
      <sz val="11"/>
      <name val="ＭＳ Ｐゴシック"/>
      <family val="2"/>
      <charset val="128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5" fontId="2" fillId="2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5" fontId="6" fillId="2" borderId="6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9" fillId="4" borderId="1" xfId="0" applyFont="1" applyFill="1" applyBorder="1">
      <alignment vertical="center"/>
    </xf>
    <xf numFmtId="0" fontId="9" fillId="0" borderId="0" xfId="0" applyFont="1">
      <alignment vertical="center"/>
    </xf>
    <xf numFmtId="0" fontId="4" fillId="2" borderId="0" xfId="0" applyFont="1" applyFill="1" applyAlignment="1">
      <alignment vertical="center"/>
    </xf>
    <xf numFmtId="0" fontId="0" fillId="4" borderId="9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5" fontId="4" fillId="2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5" fontId="4" fillId="0" borderId="0" xfId="0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5" fontId="4" fillId="2" borderId="0" xfId="0" applyNumberFormat="1" applyFont="1" applyFill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center" vertical="center"/>
    </xf>
    <xf numFmtId="5" fontId="4" fillId="0" borderId="0" xfId="0" applyNumberFormat="1" applyFont="1" applyFill="1" applyAlignment="1">
      <alignment vertical="center"/>
    </xf>
    <xf numFmtId="177" fontId="0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5" fontId="4" fillId="2" borderId="0" xfId="0" applyNumberFormat="1" applyFont="1" applyFill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5" fontId="10" fillId="2" borderId="7" xfId="0" applyNumberFormat="1" applyFont="1" applyFill="1" applyBorder="1" applyAlignment="1">
      <alignment horizontal="center" vertical="center"/>
    </xf>
    <xf numFmtId="5" fontId="10" fillId="2" borderId="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5" fontId="10" fillId="2" borderId="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76"/>
  <sheetViews>
    <sheetView tabSelected="1" workbookViewId="0">
      <selection activeCell="B3" sqref="B3:C3"/>
    </sheetView>
  </sheetViews>
  <sheetFormatPr defaultRowHeight="13.5"/>
  <cols>
    <col min="2" max="2" width="8.75" customWidth="1"/>
    <col min="3" max="3" width="15.125" bestFit="1" customWidth="1"/>
    <col min="4" max="4" width="17.875" customWidth="1"/>
    <col min="5" max="5" width="5.25" bestFit="1" customWidth="1"/>
    <col min="6" max="6" width="6.125" customWidth="1"/>
    <col min="7" max="7" width="19.75" bestFit="1" customWidth="1"/>
    <col min="8" max="8" width="16.5" customWidth="1"/>
    <col min="9" max="9" width="23.375" customWidth="1"/>
    <col min="10" max="10" width="12.875" customWidth="1"/>
    <col min="11" max="11" width="13" bestFit="1" customWidth="1"/>
    <col min="12" max="12" width="16" bestFit="1" customWidth="1"/>
    <col min="13" max="13" width="9.75" hidden="1" customWidth="1"/>
    <col min="14" max="14" width="10.625" customWidth="1"/>
  </cols>
  <sheetData>
    <row r="2" spans="1:14" ht="20.25" customHeight="1">
      <c r="A2" s="2" t="s">
        <v>2</v>
      </c>
      <c r="B2" s="55" t="s">
        <v>3</v>
      </c>
      <c r="C2" s="55"/>
      <c r="D2" s="55" t="s">
        <v>60</v>
      </c>
      <c r="E2" s="55"/>
      <c r="F2" s="55" t="s">
        <v>61</v>
      </c>
      <c r="G2" s="55"/>
      <c r="H2" s="55" t="s">
        <v>62</v>
      </c>
      <c r="I2" s="55"/>
      <c r="J2" s="55"/>
      <c r="K2" s="55"/>
      <c r="L2" s="35"/>
      <c r="N2" s="21"/>
    </row>
    <row r="3" spans="1:14" ht="24" customHeight="1">
      <c r="B3" s="55"/>
      <c r="C3" s="55"/>
      <c r="D3" s="55"/>
      <c r="E3" s="55"/>
      <c r="F3" s="55"/>
      <c r="G3" s="55"/>
      <c r="H3" s="55"/>
      <c r="I3" s="55"/>
      <c r="J3" s="55"/>
      <c r="K3" s="55"/>
      <c r="L3" s="36"/>
      <c r="N3" s="22"/>
    </row>
    <row r="5" spans="1:14">
      <c r="B5" s="66" t="s">
        <v>44</v>
      </c>
      <c r="C5" s="66"/>
      <c r="D5" s="53"/>
      <c r="E5" s="19" t="s">
        <v>11</v>
      </c>
      <c r="F5" s="19"/>
      <c r="G5" s="19"/>
      <c r="H5" s="19"/>
      <c r="L5" s="19"/>
    </row>
    <row r="6" spans="1:14">
      <c r="B6" s="66" t="s">
        <v>43</v>
      </c>
      <c r="C6" s="67"/>
      <c r="D6" s="53"/>
      <c r="E6" t="s">
        <v>47</v>
      </c>
      <c r="F6" s="19"/>
      <c r="G6" s="19"/>
      <c r="H6" s="19"/>
      <c r="L6" s="19"/>
    </row>
    <row r="7" spans="1:14" ht="36.75" customHeight="1">
      <c r="B7" s="56" t="s">
        <v>42</v>
      </c>
      <c r="C7" s="68"/>
      <c r="D7" s="71"/>
      <c r="E7" s="72"/>
      <c r="F7" s="72"/>
      <c r="G7" s="72"/>
      <c r="H7" s="73"/>
      <c r="L7" s="19"/>
    </row>
    <row r="9" spans="1:14" ht="17.25">
      <c r="B9" s="69" t="s">
        <v>48</v>
      </c>
      <c r="C9" s="69"/>
      <c r="D9" s="34">
        <f>SUM(N16:N75)+D6*200</f>
        <v>0</v>
      </c>
      <c r="E9" s="37"/>
      <c r="F9" s="70" t="s">
        <v>46</v>
      </c>
      <c r="G9" s="70"/>
      <c r="H9" s="42">
        <f>'3月7日ミドル（1日目)'!D9+'3月8日リレー(2日目)'!D9</f>
        <v>0</v>
      </c>
      <c r="I9" s="52"/>
    </row>
    <row r="11" spans="1:14">
      <c r="B11" s="4" t="s">
        <v>18</v>
      </c>
      <c r="C11" s="3" t="s">
        <v>17</v>
      </c>
      <c r="D11" s="38" t="s">
        <v>57</v>
      </c>
      <c r="E11" s="39"/>
      <c r="G11" s="48" t="s">
        <v>58</v>
      </c>
      <c r="H11" s="51">
        <f>COUNTIF(G18:G76,"有")</f>
        <v>0</v>
      </c>
    </row>
    <row r="12" spans="1:14">
      <c r="B12" s="44"/>
      <c r="C12" s="44"/>
      <c r="D12" s="39"/>
      <c r="E12" s="39"/>
    </row>
    <row r="13" spans="1:14">
      <c r="A13" s="60" t="s">
        <v>12</v>
      </c>
      <c r="B13" s="55" t="s">
        <v>5</v>
      </c>
      <c r="C13" s="55" t="s">
        <v>0</v>
      </c>
      <c r="D13" s="55" t="s">
        <v>1</v>
      </c>
      <c r="E13" s="55" t="s">
        <v>33</v>
      </c>
      <c r="F13" s="55" t="s">
        <v>4</v>
      </c>
      <c r="G13" s="55" t="s">
        <v>52</v>
      </c>
      <c r="H13" s="55"/>
      <c r="I13" s="62" t="s">
        <v>30</v>
      </c>
      <c r="J13" s="64" t="s">
        <v>27</v>
      </c>
      <c r="K13" s="56" t="s">
        <v>53</v>
      </c>
      <c r="L13" s="57"/>
      <c r="N13" s="58" t="s">
        <v>7</v>
      </c>
    </row>
    <row r="14" spans="1:14" ht="27.75" customHeight="1" thickBot="1">
      <c r="A14" s="60"/>
      <c r="B14" s="61"/>
      <c r="C14" s="61"/>
      <c r="D14" s="61"/>
      <c r="E14" s="61"/>
      <c r="F14" s="61"/>
      <c r="G14" s="26" t="s">
        <v>51</v>
      </c>
      <c r="H14" s="26" t="s">
        <v>54</v>
      </c>
      <c r="I14" s="63"/>
      <c r="J14" s="65"/>
      <c r="K14" s="28" t="s">
        <v>6</v>
      </c>
      <c r="L14" s="27" t="s">
        <v>26</v>
      </c>
      <c r="M14" s="29"/>
      <c r="N14" s="59"/>
    </row>
    <row r="15" spans="1:14" ht="14.25" thickTop="1">
      <c r="A15" s="1" t="s">
        <v>24</v>
      </c>
      <c r="B15" s="14" t="s">
        <v>9</v>
      </c>
      <c r="C15" s="14" t="s">
        <v>10</v>
      </c>
      <c r="D15" s="15" t="s">
        <v>37</v>
      </c>
      <c r="E15" s="15" t="s">
        <v>41</v>
      </c>
      <c r="F15" s="15">
        <v>23</v>
      </c>
      <c r="G15" s="15" t="s">
        <v>55</v>
      </c>
      <c r="H15" s="46"/>
      <c r="I15" s="15" t="s">
        <v>50</v>
      </c>
      <c r="J15" s="16" t="s">
        <v>31</v>
      </c>
      <c r="K15" s="16" t="s">
        <v>8</v>
      </c>
      <c r="L15" s="16"/>
      <c r="M15">
        <f t="shared" ref="M15:M46" si="0">IF(B15=0,"",IF(COUNTIF(B15,"O*"),IF(AND(F15&lt;19,F15&gt;0),1000,IF(K15="あり",2000,2500)),0)+IF(OR(B15="N",B15="G"),IF(OR(K15="あり",L15="あり"),500,1000),0)+IF(G15="有",300))</f>
        <v>2300</v>
      </c>
      <c r="N15" s="17"/>
    </row>
    <row r="16" spans="1:14">
      <c r="A16" s="1" t="s">
        <v>25</v>
      </c>
      <c r="B16" s="11" t="s">
        <v>19</v>
      </c>
      <c r="C16" s="10" t="s">
        <v>20</v>
      </c>
      <c r="D16" s="11" t="s">
        <v>23</v>
      </c>
      <c r="E16" s="11" t="s">
        <v>41</v>
      </c>
      <c r="F16" s="11">
        <v>24</v>
      </c>
      <c r="G16" s="11" t="s">
        <v>56</v>
      </c>
      <c r="H16" s="46">
        <v>157920</v>
      </c>
      <c r="I16" s="11" t="s">
        <v>50</v>
      </c>
      <c r="J16" s="12"/>
      <c r="K16" s="12"/>
      <c r="L16" s="12" t="s">
        <v>8</v>
      </c>
      <c r="M16">
        <f t="shared" si="0"/>
        <v>500</v>
      </c>
      <c r="N16" s="9"/>
    </row>
    <row r="17" spans="1:14">
      <c r="B17" s="11"/>
      <c r="C17" s="11" t="s">
        <v>21</v>
      </c>
      <c r="D17" s="11" t="s">
        <v>36</v>
      </c>
      <c r="E17" s="11" t="s">
        <v>41</v>
      </c>
      <c r="F17" s="11">
        <v>23</v>
      </c>
      <c r="G17" s="11"/>
      <c r="H17" s="46"/>
      <c r="I17" s="11"/>
      <c r="J17" s="12"/>
      <c r="K17" s="12"/>
      <c r="L17" s="12"/>
      <c r="M17" t="str">
        <f t="shared" si="0"/>
        <v/>
      </c>
      <c r="N17" s="9"/>
    </row>
    <row r="18" spans="1:14">
      <c r="A18" s="1">
        <v>1</v>
      </c>
      <c r="B18" s="31"/>
      <c r="C18" s="6"/>
      <c r="D18" s="6"/>
      <c r="E18" s="6"/>
      <c r="F18" s="31"/>
      <c r="G18" s="31"/>
      <c r="H18" s="46"/>
      <c r="I18" s="6"/>
      <c r="J18" s="54"/>
      <c r="K18" s="40"/>
      <c r="L18" s="40"/>
      <c r="M18" t="str">
        <f t="shared" si="0"/>
        <v/>
      </c>
      <c r="N18" s="9" t="str">
        <f t="shared" ref="N18:N49" si="1">M18</f>
        <v/>
      </c>
    </row>
    <row r="19" spans="1:14">
      <c r="A19" s="1">
        <v>2</v>
      </c>
      <c r="B19" s="31"/>
      <c r="C19" s="6"/>
      <c r="D19" s="6"/>
      <c r="E19" s="6"/>
      <c r="F19" s="31"/>
      <c r="G19" s="6"/>
      <c r="H19" s="46"/>
      <c r="I19" s="6"/>
      <c r="J19" s="54"/>
      <c r="K19" s="5"/>
      <c r="L19" s="5"/>
      <c r="M19" t="str">
        <f t="shared" si="0"/>
        <v/>
      </c>
      <c r="N19" s="9" t="str">
        <f t="shared" si="1"/>
        <v/>
      </c>
    </row>
    <row r="20" spans="1:14">
      <c r="A20" s="1">
        <v>3</v>
      </c>
      <c r="B20" s="6"/>
      <c r="C20" s="7"/>
      <c r="D20" s="7"/>
      <c r="E20" s="7"/>
      <c r="F20" s="31"/>
      <c r="G20" s="6"/>
      <c r="H20" s="46"/>
      <c r="I20" s="6"/>
      <c r="J20" s="54"/>
      <c r="K20" s="5"/>
      <c r="L20" s="5"/>
      <c r="M20" t="str">
        <f t="shared" si="0"/>
        <v/>
      </c>
      <c r="N20" s="9" t="str">
        <f t="shared" si="1"/>
        <v/>
      </c>
    </row>
    <row r="21" spans="1:14">
      <c r="A21" s="1">
        <v>4</v>
      </c>
      <c r="B21" s="6"/>
      <c r="C21" s="7"/>
      <c r="D21" s="7"/>
      <c r="E21" s="7"/>
      <c r="F21" s="31"/>
      <c r="G21" s="31"/>
      <c r="H21" s="46"/>
      <c r="I21" s="6"/>
      <c r="J21" s="54"/>
      <c r="K21" s="5"/>
      <c r="L21" s="5"/>
      <c r="M21" t="str">
        <f t="shared" si="0"/>
        <v/>
      </c>
      <c r="N21" s="9" t="str">
        <f t="shared" si="1"/>
        <v/>
      </c>
    </row>
    <row r="22" spans="1:14">
      <c r="A22" s="1">
        <v>5</v>
      </c>
      <c r="B22" s="6"/>
      <c r="C22" s="7"/>
      <c r="D22" s="7"/>
      <c r="E22" s="7"/>
      <c r="F22" s="31"/>
      <c r="G22" s="6"/>
      <c r="H22" s="46"/>
      <c r="I22" s="6"/>
      <c r="J22" s="54"/>
      <c r="K22" s="5"/>
      <c r="L22" s="5"/>
      <c r="M22" t="str">
        <f t="shared" si="0"/>
        <v/>
      </c>
      <c r="N22" s="9" t="str">
        <f t="shared" si="1"/>
        <v/>
      </c>
    </row>
    <row r="23" spans="1:14">
      <c r="A23" s="1">
        <v>6</v>
      </c>
      <c r="B23" s="6"/>
      <c r="C23" s="7"/>
      <c r="D23" s="7"/>
      <c r="E23" s="7"/>
      <c r="F23" s="31"/>
      <c r="G23" s="6"/>
      <c r="H23" s="46"/>
      <c r="I23" s="6"/>
      <c r="J23" s="54"/>
      <c r="K23" s="5"/>
      <c r="L23" s="5"/>
      <c r="M23" t="str">
        <f t="shared" si="0"/>
        <v/>
      </c>
      <c r="N23" s="9" t="str">
        <f t="shared" si="1"/>
        <v/>
      </c>
    </row>
    <row r="24" spans="1:14">
      <c r="A24" s="1">
        <v>7</v>
      </c>
      <c r="B24" s="6"/>
      <c r="C24" s="7"/>
      <c r="D24" s="7"/>
      <c r="E24" s="7"/>
      <c r="F24" s="31"/>
      <c r="G24" s="6"/>
      <c r="H24" s="46"/>
      <c r="I24" s="6"/>
      <c r="J24" s="54"/>
      <c r="K24" s="5"/>
      <c r="L24" s="5"/>
      <c r="M24" t="str">
        <f t="shared" si="0"/>
        <v/>
      </c>
      <c r="N24" s="9" t="str">
        <f t="shared" si="1"/>
        <v/>
      </c>
    </row>
    <row r="25" spans="1:14">
      <c r="A25" s="1">
        <v>8</v>
      </c>
      <c r="B25" s="6"/>
      <c r="C25" s="7"/>
      <c r="D25" s="7"/>
      <c r="E25" s="7"/>
      <c r="F25" s="31"/>
      <c r="G25" s="31"/>
      <c r="H25" s="46"/>
      <c r="I25" s="6"/>
      <c r="J25" s="54"/>
      <c r="K25" s="5"/>
      <c r="L25" s="5"/>
      <c r="M25" t="str">
        <f t="shared" si="0"/>
        <v/>
      </c>
      <c r="N25" s="9" t="str">
        <f t="shared" si="1"/>
        <v/>
      </c>
    </row>
    <row r="26" spans="1:14">
      <c r="A26" s="1">
        <v>9</v>
      </c>
      <c r="B26" s="6"/>
      <c r="C26" s="7"/>
      <c r="D26" s="7"/>
      <c r="E26" s="7"/>
      <c r="F26" s="31"/>
      <c r="G26" s="6"/>
      <c r="H26" s="46"/>
      <c r="I26" s="6"/>
      <c r="J26" s="54"/>
      <c r="K26" s="5"/>
      <c r="L26" s="5"/>
      <c r="M26" t="str">
        <f t="shared" si="0"/>
        <v/>
      </c>
      <c r="N26" s="9" t="str">
        <f t="shared" si="1"/>
        <v/>
      </c>
    </row>
    <row r="27" spans="1:14">
      <c r="A27" s="1">
        <v>10</v>
      </c>
      <c r="B27" s="6"/>
      <c r="C27" s="7"/>
      <c r="D27" s="7"/>
      <c r="E27" s="7"/>
      <c r="F27" s="31"/>
      <c r="G27" s="6"/>
      <c r="H27" s="46"/>
      <c r="I27" s="6"/>
      <c r="J27" s="54"/>
      <c r="K27" s="5"/>
      <c r="L27" s="5"/>
      <c r="M27" t="str">
        <f t="shared" si="0"/>
        <v/>
      </c>
      <c r="N27" s="9" t="str">
        <f t="shared" si="1"/>
        <v/>
      </c>
    </row>
    <row r="28" spans="1:14">
      <c r="B28" s="8"/>
      <c r="C28" s="7"/>
      <c r="D28" s="7"/>
      <c r="E28" s="7"/>
      <c r="F28" s="31"/>
      <c r="G28" s="8"/>
      <c r="H28" s="46"/>
      <c r="I28" s="8"/>
      <c r="J28" s="54"/>
      <c r="K28" s="5"/>
      <c r="L28" s="5"/>
      <c r="M28" t="str">
        <f t="shared" si="0"/>
        <v/>
      </c>
      <c r="N28" s="9" t="str">
        <f t="shared" si="1"/>
        <v/>
      </c>
    </row>
    <row r="29" spans="1:14">
      <c r="B29" s="8"/>
      <c r="C29" s="7"/>
      <c r="D29" s="7"/>
      <c r="E29" s="7"/>
      <c r="F29" s="31"/>
      <c r="G29" s="8"/>
      <c r="H29" s="46"/>
      <c r="I29" s="8"/>
      <c r="J29" s="54"/>
      <c r="K29" s="5"/>
      <c r="L29" s="5"/>
      <c r="M29" t="str">
        <f t="shared" si="0"/>
        <v/>
      </c>
      <c r="N29" s="9" t="str">
        <f t="shared" si="1"/>
        <v/>
      </c>
    </row>
    <row r="30" spans="1:14">
      <c r="B30" s="8"/>
      <c r="C30" s="7"/>
      <c r="D30" s="7"/>
      <c r="E30" s="7"/>
      <c r="F30" s="31"/>
      <c r="G30" s="8"/>
      <c r="H30" s="46"/>
      <c r="I30" s="8"/>
      <c r="J30" s="54"/>
      <c r="K30" s="5"/>
      <c r="L30" s="5"/>
      <c r="M30" t="str">
        <f t="shared" si="0"/>
        <v/>
      </c>
      <c r="N30" s="9" t="str">
        <f t="shared" si="1"/>
        <v/>
      </c>
    </row>
    <row r="31" spans="1:14">
      <c r="B31" s="8"/>
      <c r="C31" s="7"/>
      <c r="D31" s="7"/>
      <c r="E31" s="7"/>
      <c r="F31" s="31"/>
      <c r="G31" s="8"/>
      <c r="H31" s="46"/>
      <c r="I31" s="8"/>
      <c r="J31" s="54"/>
      <c r="K31" s="5"/>
      <c r="L31" s="5"/>
      <c r="M31" t="str">
        <f t="shared" si="0"/>
        <v/>
      </c>
      <c r="N31" s="9" t="str">
        <f t="shared" si="1"/>
        <v/>
      </c>
    </row>
    <row r="32" spans="1:14">
      <c r="B32" s="8"/>
      <c r="C32" s="7"/>
      <c r="D32" s="7"/>
      <c r="E32" s="7"/>
      <c r="F32" s="31"/>
      <c r="G32" s="8"/>
      <c r="H32" s="46"/>
      <c r="I32" s="8"/>
      <c r="J32" s="54"/>
      <c r="K32" s="5"/>
      <c r="L32" s="5"/>
      <c r="M32" t="str">
        <f t="shared" si="0"/>
        <v/>
      </c>
      <c r="N32" s="9" t="str">
        <f t="shared" si="1"/>
        <v/>
      </c>
    </row>
    <row r="33" spans="2:14">
      <c r="B33" s="8"/>
      <c r="C33" s="7"/>
      <c r="D33" s="7"/>
      <c r="E33" s="7"/>
      <c r="F33" s="31"/>
      <c r="G33" s="8"/>
      <c r="H33" s="46"/>
      <c r="I33" s="8"/>
      <c r="J33" s="54"/>
      <c r="K33" s="5"/>
      <c r="L33" s="5"/>
      <c r="M33" t="str">
        <f t="shared" si="0"/>
        <v/>
      </c>
      <c r="N33" s="9" t="str">
        <f t="shared" si="1"/>
        <v/>
      </c>
    </row>
    <row r="34" spans="2:14">
      <c r="B34" s="8"/>
      <c r="C34" s="7"/>
      <c r="D34" s="7"/>
      <c r="E34" s="7"/>
      <c r="F34" s="31"/>
      <c r="G34" s="8"/>
      <c r="H34" s="46"/>
      <c r="I34" s="8"/>
      <c r="J34" s="54"/>
      <c r="K34" s="5"/>
      <c r="L34" s="5"/>
      <c r="M34" t="str">
        <f t="shared" si="0"/>
        <v/>
      </c>
      <c r="N34" s="9" t="str">
        <f t="shared" si="1"/>
        <v/>
      </c>
    </row>
    <row r="35" spans="2:14">
      <c r="B35" s="8"/>
      <c r="C35" s="7"/>
      <c r="D35" s="7"/>
      <c r="E35" s="7"/>
      <c r="F35" s="31"/>
      <c r="G35" s="8"/>
      <c r="H35" s="46"/>
      <c r="I35" s="8"/>
      <c r="J35" s="54"/>
      <c r="K35" s="5"/>
      <c r="L35" s="5"/>
      <c r="M35" t="str">
        <f t="shared" si="0"/>
        <v/>
      </c>
      <c r="N35" s="9" t="str">
        <f t="shared" si="1"/>
        <v/>
      </c>
    </row>
    <row r="36" spans="2:14">
      <c r="B36" s="8"/>
      <c r="C36" s="7"/>
      <c r="D36" s="7"/>
      <c r="E36" s="7"/>
      <c r="F36" s="31"/>
      <c r="G36" s="8"/>
      <c r="H36" s="46"/>
      <c r="I36" s="8"/>
      <c r="J36" s="54"/>
      <c r="K36" s="5"/>
      <c r="L36" s="5"/>
      <c r="M36" t="str">
        <f t="shared" si="0"/>
        <v/>
      </c>
      <c r="N36" s="9" t="str">
        <f t="shared" si="1"/>
        <v/>
      </c>
    </row>
    <row r="37" spans="2:14">
      <c r="B37" s="31"/>
      <c r="C37" s="7"/>
      <c r="D37" s="7"/>
      <c r="E37" s="7"/>
      <c r="F37" s="31"/>
      <c r="G37" s="31"/>
      <c r="H37" s="46"/>
      <c r="I37" s="31"/>
      <c r="J37" s="54"/>
      <c r="K37" s="40"/>
      <c r="L37" s="40"/>
      <c r="M37" t="str">
        <f t="shared" si="0"/>
        <v/>
      </c>
      <c r="N37" s="9" t="str">
        <f t="shared" si="1"/>
        <v/>
      </c>
    </row>
    <row r="38" spans="2:14">
      <c r="B38" s="31"/>
      <c r="C38" s="7"/>
      <c r="D38" s="7"/>
      <c r="E38" s="7"/>
      <c r="F38" s="31"/>
      <c r="G38" s="31"/>
      <c r="H38" s="46"/>
      <c r="I38" s="31"/>
      <c r="J38" s="54"/>
      <c r="K38" s="40"/>
      <c r="L38" s="40"/>
      <c r="M38" t="str">
        <f t="shared" si="0"/>
        <v/>
      </c>
      <c r="N38" s="9" t="str">
        <f t="shared" si="1"/>
        <v/>
      </c>
    </row>
    <row r="39" spans="2:14">
      <c r="B39" s="31"/>
      <c r="C39" s="7"/>
      <c r="D39" s="7"/>
      <c r="E39" s="7"/>
      <c r="F39" s="31"/>
      <c r="G39" s="31"/>
      <c r="H39" s="46"/>
      <c r="I39" s="31"/>
      <c r="J39" s="54"/>
      <c r="K39" s="40"/>
      <c r="L39" s="40"/>
      <c r="M39" t="str">
        <f t="shared" si="0"/>
        <v/>
      </c>
      <c r="N39" s="9" t="str">
        <f t="shared" si="1"/>
        <v/>
      </c>
    </row>
    <row r="40" spans="2:14">
      <c r="B40" s="31"/>
      <c r="C40" s="7"/>
      <c r="D40" s="7"/>
      <c r="E40" s="7"/>
      <c r="F40" s="31"/>
      <c r="G40" s="31"/>
      <c r="H40" s="46"/>
      <c r="I40" s="31"/>
      <c r="J40" s="54"/>
      <c r="K40" s="40"/>
      <c r="L40" s="40"/>
      <c r="M40" t="str">
        <f t="shared" si="0"/>
        <v/>
      </c>
      <c r="N40" s="9" t="str">
        <f t="shared" si="1"/>
        <v/>
      </c>
    </row>
    <row r="41" spans="2:14">
      <c r="M41" t="str">
        <f t="shared" si="0"/>
        <v/>
      </c>
      <c r="N41" t="str">
        <f t="shared" si="1"/>
        <v/>
      </c>
    </row>
    <row r="42" spans="2:14">
      <c r="M42" t="str">
        <f t="shared" si="0"/>
        <v/>
      </c>
      <c r="N42" t="str">
        <f t="shared" si="1"/>
        <v/>
      </c>
    </row>
    <row r="43" spans="2:14">
      <c r="M43" t="str">
        <f t="shared" si="0"/>
        <v/>
      </c>
      <c r="N43" t="str">
        <f t="shared" si="1"/>
        <v/>
      </c>
    </row>
    <row r="44" spans="2:14">
      <c r="M44" t="str">
        <f t="shared" si="0"/>
        <v/>
      </c>
      <c r="N44" t="str">
        <f t="shared" si="1"/>
        <v/>
      </c>
    </row>
    <row r="45" spans="2:14">
      <c r="M45" t="str">
        <f t="shared" si="0"/>
        <v/>
      </c>
      <c r="N45" t="str">
        <f t="shared" si="1"/>
        <v/>
      </c>
    </row>
    <row r="46" spans="2:14">
      <c r="M46" t="str">
        <f t="shared" si="0"/>
        <v/>
      </c>
      <c r="N46" t="str">
        <f t="shared" si="1"/>
        <v/>
      </c>
    </row>
    <row r="47" spans="2:14">
      <c r="M47" t="str">
        <f t="shared" ref="M47:M76" si="2">IF(B47=0,"",IF(COUNTIF(B47,"O*"),IF(AND(F47&lt;19,F47&gt;0),1000,IF(K47="あり",2000,2500)),0)+IF(OR(B47="N",B47="G"),IF(OR(K47="あり",L47="あり"),500,1000),0)+IF(G47="有",300))</f>
        <v/>
      </c>
      <c r="N47" t="str">
        <f t="shared" si="1"/>
        <v/>
      </c>
    </row>
    <row r="48" spans="2:14">
      <c r="M48" t="str">
        <f t="shared" si="2"/>
        <v/>
      </c>
      <c r="N48" t="str">
        <f t="shared" si="1"/>
        <v/>
      </c>
    </row>
    <row r="49" spans="13:14">
      <c r="M49" t="str">
        <f t="shared" si="2"/>
        <v/>
      </c>
      <c r="N49" t="str">
        <f t="shared" si="1"/>
        <v/>
      </c>
    </row>
    <row r="50" spans="13:14">
      <c r="M50" t="str">
        <f t="shared" si="2"/>
        <v/>
      </c>
      <c r="N50" t="str">
        <f t="shared" ref="N50:N75" si="3">M50</f>
        <v/>
      </c>
    </row>
    <row r="51" spans="13:14">
      <c r="M51" t="str">
        <f t="shared" si="2"/>
        <v/>
      </c>
      <c r="N51" t="str">
        <f t="shared" si="3"/>
        <v/>
      </c>
    </row>
    <row r="52" spans="13:14">
      <c r="M52" t="str">
        <f t="shared" si="2"/>
        <v/>
      </c>
      <c r="N52" t="str">
        <f t="shared" si="3"/>
        <v/>
      </c>
    </row>
    <row r="53" spans="13:14">
      <c r="M53" t="str">
        <f t="shared" si="2"/>
        <v/>
      </c>
      <c r="N53" t="str">
        <f t="shared" si="3"/>
        <v/>
      </c>
    </row>
    <row r="54" spans="13:14">
      <c r="M54" t="str">
        <f t="shared" si="2"/>
        <v/>
      </c>
      <c r="N54" t="str">
        <f t="shared" si="3"/>
        <v/>
      </c>
    </row>
    <row r="55" spans="13:14">
      <c r="M55" t="str">
        <f t="shared" si="2"/>
        <v/>
      </c>
      <c r="N55" t="str">
        <f t="shared" si="3"/>
        <v/>
      </c>
    </row>
    <row r="56" spans="13:14">
      <c r="M56" t="str">
        <f t="shared" si="2"/>
        <v/>
      </c>
      <c r="N56" t="str">
        <f t="shared" si="3"/>
        <v/>
      </c>
    </row>
    <row r="57" spans="13:14">
      <c r="M57" t="str">
        <f t="shared" si="2"/>
        <v/>
      </c>
      <c r="N57" t="str">
        <f t="shared" si="3"/>
        <v/>
      </c>
    </row>
    <row r="58" spans="13:14">
      <c r="M58" t="str">
        <f t="shared" si="2"/>
        <v/>
      </c>
      <c r="N58" t="str">
        <f t="shared" si="3"/>
        <v/>
      </c>
    </row>
    <row r="59" spans="13:14">
      <c r="M59" t="str">
        <f t="shared" si="2"/>
        <v/>
      </c>
      <c r="N59" t="str">
        <f t="shared" si="3"/>
        <v/>
      </c>
    </row>
    <row r="60" spans="13:14">
      <c r="M60" t="str">
        <f t="shared" si="2"/>
        <v/>
      </c>
      <c r="N60" t="str">
        <f t="shared" si="3"/>
        <v/>
      </c>
    </row>
    <row r="61" spans="13:14">
      <c r="M61" t="str">
        <f t="shared" si="2"/>
        <v/>
      </c>
      <c r="N61" t="str">
        <f t="shared" si="3"/>
        <v/>
      </c>
    </row>
    <row r="62" spans="13:14">
      <c r="M62" t="str">
        <f t="shared" si="2"/>
        <v/>
      </c>
      <c r="N62" t="str">
        <f t="shared" si="3"/>
        <v/>
      </c>
    </row>
    <row r="63" spans="13:14">
      <c r="M63" t="str">
        <f t="shared" si="2"/>
        <v/>
      </c>
      <c r="N63" t="str">
        <f t="shared" si="3"/>
        <v/>
      </c>
    </row>
    <row r="64" spans="13:14">
      <c r="M64" t="str">
        <f t="shared" si="2"/>
        <v/>
      </c>
      <c r="N64" t="str">
        <f t="shared" si="3"/>
        <v/>
      </c>
    </row>
    <row r="65" spans="13:14">
      <c r="M65" t="str">
        <f t="shared" si="2"/>
        <v/>
      </c>
      <c r="N65" t="str">
        <f t="shared" si="3"/>
        <v/>
      </c>
    </row>
    <row r="66" spans="13:14">
      <c r="M66" t="str">
        <f t="shared" si="2"/>
        <v/>
      </c>
      <c r="N66" t="str">
        <f t="shared" si="3"/>
        <v/>
      </c>
    </row>
    <row r="67" spans="13:14">
      <c r="M67" t="str">
        <f t="shared" si="2"/>
        <v/>
      </c>
      <c r="N67" t="str">
        <f t="shared" si="3"/>
        <v/>
      </c>
    </row>
    <row r="68" spans="13:14">
      <c r="M68" t="str">
        <f t="shared" si="2"/>
        <v/>
      </c>
      <c r="N68" t="str">
        <f t="shared" si="3"/>
        <v/>
      </c>
    </row>
    <row r="69" spans="13:14">
      <c r="M69" t="str">
        <f t="shared" si="2"/>
        <v/>
      </c>
      <c r="N69" t="str">
        <f t="shared" si="3"/>
        <v/>
      </c>
    </row>
    <row r="70" spans="13:14">
      <c r="M70" t="str">
        <f t="shared" si="2"/>
        <v/>
      </c>
      <c r="N70" t="str">
        <f t="shared" si="3"/>
        <v/>
      </c>
    </row>
    <row r="71" spans="13:14">
      <c r="M71" t="str">
        <f t="shared" si="2"/>
        <v/>
      </c>
      <c r="N71" t="str">
        <f t="shared" si="3"/>
        <v/>
      </c>
    </row>
    <row r="72" spans="13:14">
      <c r="M72" t="str">
        <f t="shared" si="2"/>
        <v/>
      </c>
      <c r="N72" t="str">
        <f t="shared" si="3"/>
        <v/>
      </c>
    </row>
    <row r="73" spans="13:14">
      <c r="M73" t="str">
        <f t="shared" si="2"/>
        <v/>
      </c>
      <c r="N73" t="str">
        <f t="shared" si="3"/>
        <v/>
      </c>
    </row>
    <row r="74" spans="13:14">
      <c r="M74" t="str">
        <f t="shared" si="2"/>
        <v/>
      </c>
      <c r="N74" t="str">
        <f t="shared" si="3"/>
        <v/>
      </c>
    </row>
    <row r="75" spans="13:14">
      <c r="M75" t="str">
        <f t="shared" si="2"/>
        <v/>
      </c>
      <c r="N75" t="str">
        <f t="shared" si="3"/>
        <v/>
      </c>
    </row>
    <row r="76" spans="13:14">
      <c r="M76" t="str">
        <f t="shared" si="2"/>
        <v/>
      </c>
    </row>
  </sheetData>
  <dataConsolidate/>
  <mergeCells count="25">
    <mergeCell ref="B6:C6"/>
    <mergeCell ref="B7:C7"/>
    <mergeCell ref="B5:C5"/>
    <mergeCell ref="B9:C9"/>
    <mergeCell ref="F9:G9"/>
    <mergeCell ref="D7:H7"/>
    <mergeCell ref="K13:L13"/>
    <mergeCell ref="N13:N14"/>
    <mergeCell ref="A13:A14"/>
    <mergeCell ref="B13:B14"/>
    <mergeCell ref="C13:C14"/>
    <mergeCell ref="D13:D14"/>
    <mergeCell ref="E13:E14"/>
    <mergeCell ref="F13:F14"/>
    <mergeCell ref="G13:H13"/>
    <mergeCell ref="I13:I14"/>
    <mergeCell ref="J13:J14"/>
    <mergeCell ref="B2:C2"/>
    <mergeCell ref="B3:C3"/>
    <mergeCell ref="F2:G2"/>
    <mergeCell ref="F3:G3"/>
    <mergeCell ref="H2:K2"/>
    <mergeCell ref="H3:K3"/>
    <mergeCell ref="D2:E2"/>
    <mergeCell ref="D3:E3"/>
  </mergeCells>
  <phoneticPr fontId="1"/>
  <conditionalFormatting sqref="H15:H40">
    <cfRule type="expression" dxfId="1" priority="1">
      <formula>G15="無"</formula>
    </cfRule>
  </conditionalFormatting>
  <dataValidations count="7">
    <dataValidation type="list" allowBlank="1" showInputMessage="1" showErrorMessage="1" sqref="K15:L75">
      <formula1>"あり,なし"</formula1>
    </dataValidation>
    <dataValidation allowBlank="1" showInputMessage="1" sqref="J15:J75"/>
    <dataValidation type="list" allowBlank="1" showInputMessage="1" showErrorMessage="1" sqref="B41:B75">
      <formula1>"OAL,OAM,OAS,OB,N/G"</formula1>
    </dataValidation>
    <dataValidation type="list" allowBlank="1" showInputMessage="1" showErrorMessage="1" sqref="B15:B40">
      <formula1>"OAL,OAM,OAS,OB,N,G"</formula1>
    </dataValidation>
    <dataValidation type="list" allowBlank="1" showInputMessage="1" showErrorMessage="1" sqref="E15:E76">
      <formula1>"男,女"</formula1>
    </dataValidation>
    <dataValidation allowBlank="1" showInputMessage="1" sqref="H15:H75 I15:I77"/>
    <dataValidation type="list" allowBlank="1" showInputMessage="1" sqref="G15:G75">
      <formula1>"有,無"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O78"/>
  <sheetViews>
    <sheetView workbookViewId="0">
      <selection activeCell="B3" sqref="B3:C3"/>
    </sheetView>
  </sheetViews>
  <sheetFormatPr defaultRowHeight="13.5"/>
  <cols>
    <col min="2" max="2" width="10.875" customWidth="1"/>
    <col min="3" max="3" width="13.75" bestFit="1" customWidth="1"/>
    <col min="4" max="4" width="8.125" bestFit="1" customWidth="1"/>
    <col min="5" max="5" width="15.125" bestFit="1" customWidth="1"/>
    <col min="6" max="6" width="16.5" bestFit="1" customWidth="1"/>
    <col min="7" max="7" width="5.25" bestFit="1" customWidth="1"/>
    <col min="8" max="8" width="5.375" customWidth="1"/>
    <col min="9" max="9" width="18.375" customWidth="1"/>
    <col min="10" max="10" width="15.25" customWidth="1"/>
    <col min="11" max="11" width="13.25" customWidth="1"/>
    <col min="12" max="12" width="13" bestFit="1" customWidth="1"/>
    <col min="13" max="13" width="15.75" customWidth="1"/>
    <col min="14" max="14" width="5.5" hidden="1" customWidth="1"/>
    <col min="15" max="15" width="10.5" customWidth="1"/>
  </cols>
  <sheetData>
    <row r="2" spans="1:15" ht="20.25" customHeight="1">
      <c r="A2" s="2" t="s">
        <v>2</v>
      </c>
      <c r="B2" s="75" t="s">
        <v>3</v>
      </c>
      <c r="C2" s="76"/>
      <c r="D2" s="75" t="s">
        <v>13</v>
      </c>
      <c r="E2" s="76"/>
      <c r="F2" s="75" t="s">
        <v>16</v>
      </c>
      <c r="G2" s="82"/>
      <c r="H2" s="75" t="s">
        <v>14</v>
      </c>
      <c r="I2" s="82"/>
      <c r="J2" s="82"/>
      <c r="K2" s="82"/>
      <c r="L2" s="76"/>
      <c r="M2" s="6" t="s">
        <v>15</v>
      </c>
    </row>
    <row r="3" spans="1:15" ht="24" customHeight="1">
      <c r="B3" s="75"/>
      <c r="C3" s="76"/>
      <c r="D3" s="75"/>
      <c r="E3" s="76"/>
      <c r="F3" s="75"/>
      <c r="G3" s="82"/>
      <c r="H3" s="75"/>
      <c r="I3" s="82"/>
      <c r="J3" s="82"/>
      <c r="K3" s="82"/>
      <c r="L3" s="76"/>
      <c r="M3" s="7"/>
    </row>
    <row r="5" spans="1:15">
      <c r="B5" s="66" t="s">
        <v>44</v>
      </c>
      <c r="C5" s="66"/>
      <c r="D5" s="53"/>
      <c r="E5" s="19" t="s">
        <v>11</v>
      </c>
      <c r="F5" s="19"/>
      <c r="G5" s="19"/>
      <c r="L5" s="19"/>
    </row>
    <row r="6" spans="1:15">
      <c r="B6" s="66" t="s">
        <v>43</v>
      </c>
      <c r="C6" s="67"/>
      <c r="D6" s="53"/>
      <c r="E6" t="s">
        <v>47</v>
      </c>
      <c r="F6" s="19"/>
      <c r="G6" s="19"/>
      <c r="L6" s="19"/>
    </row>
    <row r="7" spans="1:15" ht="36.75" customHeight="1">
      <c r="B7" s="56" t="s">
        <v>42</v>
      </c>
      <c r="C7" s="68"/>
      <c r="D7" s="64"/>
      <c r="E7" s="64"/>
      <c r="F7" s="64"/>
      <c r="G7" s="64"/>
      <c r="L7" s="19"/>
    </row>
    <row r="9" spans="1:15" ht="17.25">
      <c r="B9" s="25" t="s">
        <v>45</v>
      </c>
      <c r="C9" s="25"/>
      <c r="D9" s="80">
        <f>SUM(O23:O77)+D6*200</f>
        <v>0</v>
      </c>
      <c r="E9" s="80"/>
      <c r="G9" s="69" t="s">
        <v>46</v>
      </c>
      <c r="H9" s="69"/>
      <c r="I9" s="69"/>
      <c r="J9" s="34">
        <f>'3月7日ミドル（1日目)'!D9+'3月8日リレー(2日目)'!D9</f>
        <v>0</v>
      </c>
    </row>
    <row r="11" spans="1:15">
      <c r="B11" s="4" t="s">
        <v>18</v>
      </c>
      <c r="C11" s="3" t="s">
        <v>17</v>
      </c>
      <c r="D11" s="79" t="s">
        <v>57</v>
      </c>
      <c r="E11" s="79"/>
      <c r="H11" s="49"/>
      <c r="I11" s="50" t="s">
        <v>59</v>
      </c>
      <c r="J11" s="51">
        <f>COUNTIF(I23:I78,"有")</f>
        <v>0</v>
      </c>
    </row>
    <row r="12" spans="1:15">
      <c r="L12" s="85"/>
      <c r="M12" s="85"/>
    </row>
    <row r="13" spans="1:15" ht="13.5" customHeight="1">
      <c r="A13" s="60" t="s">
        <v>12</v>
      </c>
      <c r="B13" s="55" t="s">
        <v>5</v>
      </c>
      <c r="C13" s="62" t="s">
        <v>29</v>
      </c>
      <c r="D13" s="55" t="s">
        <v>49</v>
      </c>
      <c r="E13" s="55" t="s">
        <v>0</v>
      </c>
      <c r="F13" s="55" t="s">
        <v>1</v>
      </c>
      <c r="G13" s="55" t="s">
        <v>40</v>
      </c>
      <c r="H13" s="55" t="s">
        <v>4</v>
      </c>
      <c r="I13" s="55" t="s">
        <v>52</v>
      </c>
      <c r="J13" s="55"/>
      <c r="K13" s="64" t="s">
        <v>27</v>
      </c>
      <c r="L13" s="66" t="s">
        <v>53</v>
      </c>
      <c r="M13" s="66"/>
      <c r="N13" s="45"/>
      <c r="O13" s="87" t="s">
        <v>7</v>
      </c>
    </row>
    <row r="14" spans="1:15" ht="27.75" customHeight="1" thickBot="1">
      <c r="A14" s="60"/>
      <c r="B14" s="61"/>
      <c r="C14" s="63"/>
      <c r="D14" s="61"/>
      <c r="E14" s="61"/>
      <c r="F14" s="61"/>
      <c r="G14" s="61"/>
      <c r="H14" s="61"/>
      <c r="I14" s="26" t="s">
        <v>51</v>
      </c>
      <c r="J14" s="26" t="s">
        <v>54</v>
      </c>
      <c r="K14" s="65"/>
      <c r="L14" s="28" t="s">
        <v>6</v>
      </c>
      <c r="M14" s="27" t="s">
        <v>26</v>
      </c>
      <c r="N14" s="47"/>
      <c r="O14" s="88"/>
    </row>
    <row r="15" spans="1:15" ht="14.25" thickTop="1">
      <c r="A15" s="74" t="s">
        <v>24</v>
      </c>
      <c r="B15" s="78" t="s">
        <v>32</v>
      </c>
      <c r="C15" s="78" t="s">
        <v>35</v>
      </c>
      <c r="D15" s="41">
        <v>1</v>
      </c>
      <c r="E15" s="41" t="s">
        <v>10</v>
      </c>
      <c r="F15" s="15" t="s">
        <v>22</v>
      </c>
      <c r="G15" s="15" t="s">
        <v>41</v>
      </c>
      <c r="H15" s="15">
        <v>23</v>
      </c>
      <c r="I15" s="15" t="s">
        <v>55</v>
      </c>
      <c r="J15" s="46"/>
      <c r="K15" s="16" t="s">
        <v>39</v>
      </c>
      <c r="L15" s="16" t="s">
        <v>8</v>
      </c>
      <c r="M15" s="16"/>
      <c r="N15" s="24">
        <f>IF(B15=0,"",IF(COUNTIF(B15,"O*"),IF(AND(H15&lt;19,H15&gt;0),1000,IF(L15="あり",1500,2000)),0)+IF(OR(B15="N",B15="G"),IF(OR(L15="あり",M15="あり"),500,1000),0)+IF(I15="有",300))</f>
        <v>1800</v>
      </c>
      <c r="O15" s="83"/>
    </row>
    <row r="16" spans="1:15">
      <c r="A16" s="74"/>
      <c r="B16" s="81"/>
      <c r="C16" s="81"/>
      <c r="D16" s="11">
        <v>2</v>
      </c>
      <c r="E16" s="10" t="s">
        <v>34</v>
      </c>
      <c r="F16" s="11" t="s">
        <v>23</v>
      </c>
      <c r="G16" s="11" t="s">
        <v>41</v>
      </c>
      <c r="H16" s="11">
        <v>24</v>
      </c>
      <c r="I16" s="11" t="s">
        <v>56</v>
      </c>
      <c r="J16" s="46">
        <v>157920</v>
      </c>
      <c r="K16" s="12"/>
      <c r="L16" s="12"/>
      <c r="M16" s="12"/>
      <c r="N16" s="24">
        <f>IF(B15=0,"",IF(COUNTIF(B15,"OR*"),IF(AND(H16&lt;19,H16&gt;0),1000,IF(L16="あり",1500,2000)),0)+IF(OR(B15="N",B15="G"),IF(OR(L16="あり",M16="あり"),0,0),0)+IF(I16="有",300))</f>
        <v>2000</v>
      </c>
      <c r="O16" s="83"/>
    </row>
    <row r="17" spans="1:15">
      <c r="A17" s="74"/>
      <c r="B17" s="81"/>
      <c r="C17" s="81"/>
      <c r="D17" s="11">
        <v>3</v>
      </c>
      <c r="E17" s="11" t="s">
        <v>21</v>
      </c>
      <c r="F17" s="11" t="s">
        <v>36</v>
      </c>
      <c r="G17" s="11" t="s">
        <v>41</v>
      </c>
      <c r="H17" s="11">
        <v>23</v>
      </c>
      <c r="I17" s="11" t="s">
        <v>55</v>
      </c>
      <c r="J17" s="46"/>
      <c r="K17" s="12"/>
      <c r="L17" s="12"/>
      <c r="M17" s="12"/>
      <c r="N17" s="24">
        <f>IF(B15=0,"",IF(COUNTIF(B15,"OR*"),IF(AND(H17&lt;19,H17&gt;0),1000,IF(L17="あり",1500,2000)),0)+IF(OR(B15="N",B15="G"),IF(OR(L17="あり",M17="あり"),0,0),0)+IF(I17="有",300))</f>
        <v>2300</v>
      </c>
      <c r="O17" s="83"/>
    </row>
    <row r="18" spans="1:15">
      <c r="A18" s="74"/>
      <c r="B18" s="81"/>
      <c r="C18" s="81"/>
      <c r="D18" s="11"/>
      <c r="E18" s="11"/>
      <c r="F18" s="11"/>
      <c r="G18" s="11"/>
      <c r="H18" s="11"/>
      <c r="I18" s="31"/>
      <c r="J18" s="46"/>
      <c r="K18" s="12"/>
      <c r="L18" s="12"/>
      <c r="M18" s="12"/>
      <c r="N18" s="24" t="str">
        <f>""</f>
        <v/>
      </c>
      <c r="O18" s="84"/>
    </row>
    <row r="19" spans="1:15">
      <c r="A19" s="74" t="s">
        <v>25</v>
      </c>
      <c r="B19" s="78" t="s">
        <v>28</v>
      </c>
      <c r="C19" s="77" t="s">
        <v>35</v>
      </c>
      <c r="D19" s="15">
        <v>1</v>
      </c>
      <c r="E19" s="15" t="s">
        <v>38</v>
      </c>
      <c r="F19" s="15" t="s">
        <v>22</v>
      </c>
      <c r="G19" s="15" t="s">
        <v>41</v>
      </c>
      <c r="H19" s="15">
        <v>23</v>
      </c>
      <c r="I19" s="43" t="s">
        <v>56</v>
      </c>
      <c r="J19" s="46">
        <v>157920</v>
      </c>
      <c r="K19" s="16" t="s">
        <v>39</v>
      </c>
      <c r="L19" s="16"/>
      <c r="M19" s="16"/>
      <c r="N19" s="24">
        <f>IF(B19=0,"",IF(COUNTIF(B19,"O*"),IF(AND(H19&lt;19,H19&gt;0),1000,IF(L19="あり",1500,2000)),0)+IF(OR(B19="N",B19="G"),IF(OR(L19="あり",M19="あり"),500,1000),0)+IF(I19="有",300))</f>
        <v>1000</v>
      </c>
      <c r="O19" s="86"/>
    </row>
    <row r="20" spans="1:15">
      <c r="A20" s="74"/>
      <c r="B20" s="81"/>
      <c r="C20" s="77"/>
      <c r="D20" s="11">
        <v>2</v>
      </c>
      <c r="E20" s="6"/>
      <c r="F20" s="6"/>
      <c r="G20" s="6"/>
      <c r="H20" s="31"/>
      <c r="I20" s="31"/>
      <c r="J20" s="46"/>
      <c r="K20" s="5"/>
      <c r="L20" s="5"/>
      <c r="M20" s="5"/>
      <c r="N20" s="24">
        <f>IF(B19=0,"",IF(COUNTIF(B19,"OR*"),IF(AND(H20&lt;19,H20&gt;0),1000,IF(L20="あり",1500,2000)),0)+IF(OR(B19="N",B19="G"),IF(OR(L20="あり",M20="あり"),0,0),0)+IF(I20="有",300))</f>
        <v>0</v>
      </c>
      <c r="O20" s="83"/>
    </row>
    <row r="21" spans="1:15">
      <c r="A21" s="74"/>
      <c r="B21" s="81"/>
      <c r="C21" s="77"/>
      <c r="D21" s="11">
        <v>3</v>
      </c>
      <c r="E21" s="6"/>
      <c r="F21" s="6"/>
      <c r="G21" s="6"/>
      <c r="H21" s="31"/>
      <c r="I21" s="31"/>
      <c r="J21" s="46"/>
      <c r="K21" s="5"/>
      <c r="L21" s="5"/>
      <c r="M21" s="5"/>
      <c r="N21" s="24">
        <f>IF(B19=0,"",IF(COUNTIF(B19,"OR*"),IF(AND(H21&lt;19,H21&gt;0),1000,IF(L21="あり",1500,2000)),0)+IF(OR(B19="N",B19="G"),IF(OR(L21="あり",M21="あり"),0,0),0)+IF(I21="有",300))</f>
        <v>0</v>
      </c>
      <c r="O21" s="83"/>
    </row>
    <row r="22" spans="1:15">
      <c r="A22" s="74"/>
      <c r="B22" s="81"/>
      <c r="C22" s="78"/>
      <c r="D22" s="6"/>
      <c r="E22" s="7"/>
      <c r="F22" s="7"/>
      <c r="G22" s="7"/>
      <c r="H22" s="31"/>
      <c r="I22" s="31"/>
      <c r="J22" s="46"/>
      <c r="K22" s="5"/>
      <c r="L22" s="5"/>
      <c r="M22" s="5"/>
      <c r="N22" s="24" t="str">
        <f>""</f>
        <v/>
      </c>
      <c r="O22" s="84"/>
    </row>
    <row r="23" spans="1:15">
      <c r="A23" s="74">
        <v>1</v>
      </c>
      <c r="B23" s="91"/>
      <c r="C23" s="89"/>
      <c r="D23" s="30">
        <v>1</v>
      </c>
      <c r="E23" s="23"/>
      <c r="F23" s="23"/>
      <c r="G23" s="23"/>
      <c r="H23" s="31"/>
      <c r="I23" s="31"/>
      <c r="J23" s="46"/>
      <c r="K23" s="18"/>
      <c r="L23" s="33"/>
      <c r="M23" s="33"/>
      <c r="N23" s="24" t="str">
        <f t="shared" ref="N23" si="0">IF(B23=0,"",IF(COUNTIF(B23,"O*"),IF(AND(H23&lt;19,H23&gt;0),1000,IF(L23="あり",1500,2000)),0)+IF(OR(B23="N",B23="G"),IF(OR(L23="あり",M23="あり"),500,1000),0)+IF(I23="有",300))</f>
        <v/>
      </c>
      <c r="O23" s="86" t="str">
        <f>IF(N23="","",SUM(N23:N25))</f>
        <v/>
      </c>
    </row>
    <row r="24" spans="1:15">
      <c r="A24" s="74"/>
      <c r="B24" s="92"/>
      <c r="C24" s="90"/>
      <c r="D24" s="30">
        <v>2</v>
      </c>
      <c r="E24" s="23"/>
      <c r="F24" s="23"/>
      <c r="G24" s="23"/>
      <c r="H24" s="31"/>
      <c r="I24" s="31"/>
      <c r="J24" s="46"/>
      <c r="K24" s="18"/>
      <c r="L24" s="33"/>
      <c r="M24" s="33"/>
      <c r="N24" s="24" t="str">
        <f t="shared" ref="N24" si="1">IF(B23=0,"",IF(COUNTIF(B23,"OR*"),IF(AND(H24&lt;19,H24&gt;0),1000,IF(L24="あり",1500,2000)),0)+IF(OR(B23="N",B23="G"),IF(OR(L24="あり",M24="あり"),0,0),0)+IF(I24="有",300))</f>
        <v/>
      </c>
      <c r="O24" s="83"/>
    </row>
    <row r="25" spans="1:15">
      <c r="A25" s="74"/>
      <c r="B25" s="92"/>
      <c r="C25" s="90"/>
      <c r="D25" s="30">
        <v>3</v>
      </c>
      <c r="E25" s="23"/>
      <c r="F25" s="23"/>
      <c r="G25" s="23"/>
      <c r="H25" s="31"/>
      <c r="I25" s="31"/>
      <c r="J25" s="46"/>
      <c r="K25" s="18"/>
      <c r="L25" s="33"/>
      <c r="M25" s="33"/>
      <c r="N25" s="24" t="str">
        <f t="shared" ref="N25" si="2">IF(B23=0,"",IF(COUNTIF(B23,"OR*"),IF(AND(H25&lt;19,H25&gt;0),1000,IF(L25="あり",1500,2000)),0)+IF(OR(B23="N",B23="G"),IF(OR(L25="あり",M25="あり"),0,0),0)+IF(I25="有",300))</f>
        <v/>
      </c>
      <c r="O25" s="83"/>
    </row>
    <row r="26" spans="1:15">
      <c r="A26" s="74"/>
      <c r="B26" s="92"/>
      <c r="C26" s="91"/>
      <c r="D26" s="13"/>
      <c r="E26" s="23"/>
      <c r="F26" s="23"/>
      <c r="G26" s="23"/>
      <c r="H26" s="31"/>
      <c r="I26" s="31"/>
      <c r="J26" s="46"/>
      <c r="K26" s="18"/>
      <c r="L26" s="18"/>
      <c r="M26" s="18"/>
      <c r="N26" s="24" t="str">
        <f>""</f>
        <v/>
      </c>
      <c r="O26" s="84"/>
    </row>
    <row r="27" spans="1:15">
      <c r="A27" s="74">
        <v>2</v>
      </c>
      <c r="B27" s="91"/>
      <c r="C27" s="89"/>
      <c r="D27" s="32">
        <v>1</v>
      </c>
      <c r="E27" s="23"/>
      <c r="F27" s="23"/>
      <c r="G27" s="23"/>
      <c r="H27" s="31"/>
      <c r="I27" s="31"/>
      <c r="J27" s="46"/>
      <c r="K27" s="18"/>
      <c r="L27" s="18"/>
      <c r="M27" s="18"/>
      <c r="N27" s="24" t="str">
        <f t="shared" ref="N27" si="3">IF(B27=0,"",IF(COUNTIF(B27,"O*"),IF(AND(H27&lt;19,H27&gt;0),1000,IF(L27="あり",1500,2000)),0)+IF(OR(B27="N",B27="G"),IF(OR(L27="あり",M27="あり"),500,1000),0)+IF(I27="有",300))</f>
        <v/>
      </c>
      <c r="O27" s="86" t="str">
        <f>IF(N27="","",SUM(N27:N29))</f>
        <v/>
      </c>
    </row>
    <row r="28" spans="1:15">
      <c r="A28" s="74"/>
      <c r="B28" s="92"/>
      <c r="C28" s="90"/>
      <c r="D28" s="32">
        <v>2</v>
      </c>
      <c r="E28" s="23"/>
      <c r="F28" s="23"/>
      <c r="G28" s="23"/>
      <c r="H28" s="31"/>
      <c r="I28" s="31"/>
      <c r="J28" s="46"/>
      <c r="K28" s="18"/>
      <c r="L28" s="18"/>
      <c r="M28" s="18"/>
      <c r="N28" s="24" t="str">
        <f t="shared" ref="N28" si="4">IF(B27=0,"",IF(COUNTIF(B27,"OR*"),IF(AND(H28&lt;19,H28&gt;0),1000,IF(L28="あり",1500,2000)),0)+IF(OR(B27="N",B27="G"),IF(OR(L28="あり",M28="あり"),0,0),0)+IF(I28="有",300))</f>
        <v/>
      </c>
      <c r="O28" s="83"/>
    </row>
    <row r="29" spans="1:15">
      <c r="A29" s="74"/>
      <c r="B29" s="92"/>
      <c r="C29" s="90"/>
      <c r="D29" s="32">
        <v>3</v>
      </c>
      <c r="E29" s="23"/>
      <c r="F29" s="23"/>
      <c r="G29" s="23"/>
      <c r="H29" s="31"/>
      <c r="I29" s="31"/>
      <c r="J29" s="46"/>
      <c r="K29" s="18"/>
      <c r="L29" s="18"/>
      <c r="M29" s="18"/>
      <c r="N29" s="24" t="str">
        <f t="shared" ref="N29" si="5">IF(B27=0,"",IF(COUNTIF(B27,"OR*"),IF(AND(H29&lt;19,H29&gt;0),1000,IF(L29="あり",1500,2000)),0)+IF(OR(B27="N",B27="G"),IF(OR(L29="あり",M29="あり"),0,0),0)+IF(I29="有",300))</f>
        <v/>
      </c>
      <c r="O29" s="83"/>
    </row>
    <row r="30" spans="1:15">
      <c r="A30" s="74"/>
      <c r="B30" s="92"/>
      <c r="C30" s="91"/>
      <c r="D30" s="20"/>
      <c r="E30" s="23"/>
      <c r="F30" s="23"/>
      <c r="G30" s="23"/>
      <c r="H30" s="31"/>
      <c r="I30" s="31"/>
      <c r="J30" s="46"/>
      <c r="K30" s="18"/>
      <c r="L30" s="18"/>
      <c r="M30" s="18"/>
      <c r="N30" s="24" t="str">
        <f>""</f>
        <v/>
      </c>
      <c r="O30" s="84"/>
    </row>
    <row r="31" spans="1:15">
      <c r="A31" s="74">
        <v>3</v>
      </c>
      <c r="B31" s="91"/>
      <c r="C31" s="89"/>
      <c r="D31" s="32">
        <v>1</v>
      </c>
      <c r="E31" s="23"/>
      <c r="F31" s="23"/>
      <c r="G31" s="23"/>
      <c r="H31" s="31"/>
      <c r="I31" s="31"/>
      <c r="J31" s="46"/>
      <c r="K31" s="18"/>
      <c r="L31" s="18"/>
      <c r="M31" s="18"/>
      <c r="N31" s="24" t="str">
        <f t="shared" ref="N31" si="6">IF(B31=0,"",IF(COUNTIF(B31,"O*"),IF(AND(H31&lt;19,H31&gt;0),1000,IF(L31="あり",1500,2000)),0)+IF(OR(B31="N",B31="G"),IF(OR(L31="あり",M31="あり"),500,1000),0)+IF(I31="有",300))</f>
        <v/>
      </c>
      <c r="O31" s="86" t="str">
        <f>IF(N31="","",SUM(N31:N33))</f>
        <v/>
      </c>
    </row>
    <row r="32" spans="1:15">
      <c r="A32" s="74"/>
      <c r="B32" s="92"/>
      <c r="C32" s="90"/>
      <c r="D32" s="32">
        <v>2</v>
      </c>
      <c r="E32" s="23"/>
      <c r="F32" s="23"/>
      <c r="G32" s="23"/>
      <c r="H32" s="31"/>
      <c r="I32" s="31"/>
      <c r="J32" s="46"/>
      <c r="K32" s="18"/>
      <c r="L32" s="18"/>
      <c r="M32" s="18"/>
      <c r="N32" s="24" t="str">
        <f t="shared" ref="N32" si="7">IF(B31=0,"",IF(COUNTIF(B31,"OR*"),IF(AND(H32&lt;19,H32&gt;0),1000,IF(L32="あり",1500,2000)),0)+IF(OR(B31="N",B31="G"),IF(OR(L32="あり",M32="あり"),0,0),0)+IF(I32="有",300))</f>
        <v/>
      </c>
      <c r="O32" s="83"/>
    </row>
    <row r="33" spans="1:15">
      <c r="A33" s="74"/>
      <c r="B33" s="92"/>
      <c r="C33" s="90"/>
      <c r="D33" s="32">
        <v>3</v>
      </c>
      <c r="E33" s="23"/>
      <c r="F33" s="23"/>
      <c r="G33" s="23"/>
      <c r="H33" s="31"/>
      <c r="I33" s="31"/>
      <c r="J33" s="46"/>
      <c r="K33" s="18"/>
      <c r="L33" s="18"/>
      <c r="M33" s="18"/>
      <c r="N33" s="24" t="str">
        <f t="shared" ref="N33" si="8">IF(B31=0,"",IF(COUNTIF(B31,"OR*"),IF(AND(H33&lt;19,H33&gt;0),1000,IF(L33="あり",1500,2000)),0)+IF(OR(B31="N",B31="G"),IF(OR(L33="あり",M33="あり"),0,0),0)+IF(I33="有",300))</f>
        <v/>
      </c>
      <c r="O33" s="83"/>
    </row>
    <row r="34" spans="1:15">
      <c r="A34" s="74"/>
      <c r="B34" s="92"/>
      <c r="C34" s="91"/>
      <c r="D34" s="20"/>
      <c r="E34" s="23"/>
      <c r="F34" s="23"/>
      <c r="G34" s="23"/>
      <c r="H34" s="31"/>
      <c r="I34" s="31"/>
      <c r="J34" s="46"/>
      <c r="K34" s="18"/>
      <c r="L34" s="18"/>
      <c r="M34" s="18"/>
      <c r="N34" s="24" t="str">
        <f>""</f>
        <v/>
      </c>
      <c r="O34" s="84"/>
    </row>
    <row r="35" spans="1:15">
      <c r="A35" s="74">
        <v>4</v>
      </c>
      <c r="B35" s="91"/>
      <c r="C35" s="89"/>
      <c r="D35" s="32">
        <v>1</v>
      </c>
      <c r="E35" s="23"/>
      <c r="F35" s="23"/>
      <c r="G35" s="23"/>
      <c r="H35" s="31"/>
      <c r="I35" s="31"/>
      <c r="J35" s="46"/>
      <c r="K35" s="18"/>
      <c r="L35" s="18"/>
      <c r="M35" s="18"/>
      <c r="N35" s="24" t="str">
        <f t="shared" ref="N35" si="9">IF(B35=0,"",IF(COUNTIF(B35,"O*"),IF(AND(H35&lt;19,H35&gt;0),1000,IF(L35="あり",1500,2000)),0)+IF(OR(B35="N",B35="G"),IF(OR(L35="あり",M35="あり"),500,1000),0)+IF(I35="有",300))</f>
        <v/>
      </c>
      <c r="O35" s="86" t="str">
        <f>IF(N35="","",SUM(N35:N37))</f>
        <v/>
      </c>
    </row>
    <row r="36" spans="1:15">
      <c r="A36" s="74"/>
      <c r="B36" s="92"/>
      <c r="C36" s="90"/>
      <c r="D36" s="32">
        <v>2</v>
      </c>
      <c r="E36" s="23"/>
      <c r="F36" s="23"/>
      <c r="G36" s="23"/>
      <c r="H36" s="31"/>
      <c r="I36" s="31"/>
      <c r="J36" s="46"/>
      <c r="K36" s="18"/>
      <c r="L36" s="18"/>
      <c r="M36" s="18"/>
      <c r="N36" s="24" t="str">
        <f t="shared" ref="N36" si="10">IF(B35=0,"",IF(COUNTIF(B35,"OR*"),IF(AND(H36&lt;19,H36&gt;0),1000,IF(L36="あり",1500,2000)),0)+IF(OR(B35="N",B35="G"),IF(OR(L36="あり",M36="あり"),0,0),0)+IF(I36="有",300))</f>
        <v/>
      </c>
      <c r="O36" s="83"/>
    </row>
    <row r="37" spans="1:15">
      <c r="A37" s="74"/>
      <c r="B37" s="92"/>
      <c r="C37" s="90"/>
      <c r="D37" s="32">
        <v>3</v>
      </c>
      <c r="E37" s="23"/>
      <c r="F37" s="23"/>
      <c r="G37" s="23"/>
      <c r="H37" s="31"/>
      <c r="I37" s="31"/>
      <c r="J37" s="46"/>
      <c r="K37" s="18"/>
      <c r="L37" s="18"/>
      <c r="M37" s="18"/>
      <c r="N37" s="24" t="str">
        <f t="shared" ref="N37" si="11">IF(B35=0,"",IF(COUNTIF(B35,"OR*"),IF(AND(H37&lt;19,H37&gt;0),1000,IF(L37="あり",1500,2000)),0)+IF(OR(B35="N",B35="G"),IF(OR(L37="あり",M37="あり"),0,0),0)+IF(I37="有",300))</f>
        <v/>
      </c>
      <c r="O37" s="83"/>
    </row>
    <row r="38" spans="1:15">
      <c r="A38" s="74"/>
      <c r="B38" s="92"/>
      <c r="C38" s="91"/>
      <c r="D38" s="20"/>
      <c r="E38" s="23"/>
      <c r="F38" s="23"/>
      <c r="G38" s="23"/>
      <c r="H38" s="31"/>
      <c r="I38" s="31"/>
      <c r="J38" s="46"/>
      <c r="K38" s="18"/>
      <c r="L38" s="18"/>
      <c r="M38" s="18"/>
      <c r="N38" s="24" t="str">
        <f>""</f>
        <v/>
      </c>
      <c r="O38" s="84"/>
    </row>
    <row r="39" spans="1:15">
      <c r="A39" s="74">
        <v>5</v>
      </c>
      <c r="B39" s="91"/>
      <c r="C39" s="89"/>
      <c r="D39" s="32">
        <v>1</v>
      </c>
      <c r="E39" s="23"/>
      <c r="F39" s="23"/>
      <c r="G39" s="23"/>
      <c r="H39" s="31"/>
      <c r="I39" s="31"/>
      <c r="J39" s="46"/>
      <c r="K39" s="18"/>
      <c r="L39" s="18"/>
      <c r="M39" s="18"/>
      <c r="N39" s="24" t="str">
        <f t="shared" ref="N39" si="12">IF(B39=0,"",IF(COUNTIF(B39,"O*"),IF(AND(H39&lt;19,H39&gt;0),1000,IF(L39="あり",1500,2000)),0)+IF(OR(B39="N",B39="G"),IF(OR(L39="あり",M39="あり"),500,1000),0)+IF(I39="有",300))</f>
        <v/>
      </c>
      <c r="O39" s="86" t="str">
        <f>IF(N39="","",SUM(N39:N41))</f>
        <v/>
      </c>
    </row>
    <row r="40" spans="1:15">
      <c r="A40" s="74"/>
      <c r="B40" s="92"/>
      <c r="C40" s="90"/>
      <c r="D40" s="32">
        <v>2</v>
      </c>
      <c r="E40" s="23"/>
      <c r="F40" s="23"/>
      <c r="G40" s="23"/>
      <c r="H40" s="31"/>
      <c r="I40" s="31"/>
      <c r="J40" s="46"/>
      <c r="K40" s="18"/>
      <c r="L40" s="18"/>
      <c r="M40" s="18"/>
      <c r="N40" s="24" t="str">
        <f t="shared" ref="N40" si="13">IF(B39=0,"",IF(COUNTIF(B39,"OR*"),IF(AND(H40&lt;19,H40&gt;0),1000,IF(L40="あり",1500,2000)),0)+IF(OR(B39="N",B39="G"),IF(OR(L40="あり",M40="あり"),0,0),0)+IF(I40="有",300))</f>
        <v/>
      </c>
      <c r="O40" s="83"/>
    </row>
    <row r="41" spans="1:15">
      <c r="A41" s="74"/>
      <c r="B41" s="92"/>
      <c r="C41" s="90"/>
      <c r="D41" s="32">
        <v>3</v>
      </c>
      <c r="E41" s="23"/>
      <c r="F41" s="23"/>
      <c r="G41" s="23"/>
      <c r="H41" s="31"/>
      <c r="I41" s="31"/>
      <c r="J41" s="46"/>
      <c r="K41" s="18"/>
      <c r="L41" s="18"/>
      <c r="M41" s="18"/>
      <c r="N41" s="24" t="str">
        <f t="shared" ref="N41" si="14">IF(B39=0,"",IF(COUNTIF(B39,"OR*"),IF(AND(H41&lt;19,H41&gt;0),1000,IF(L41="あり",1500,2000)),0)+IF(OR(B39="N",B39="G"),IF(OR(L41="あり",M41="あり"),0,0),0)+IF(I41="有",300))</f>
        <v/>
      </c>
      <c r="O41" s="83"/>
    </row>
    <row r="42" spans="1:15">
      <c r="A42" s="74"/>
      <c r="B42" s="92"/>
      <c r="C42" s="91"/>
      <c r="D42" s="20"/>
      <c r="E42" s="23"/>
      <c r="F42" s="23"/>
      <c r="G42" s="23"/>
      <c r="H42" s="31"/>
      <c r="I42" s="31"/>
      <c r="J42" s="46"/>
      <c r="K42" s="18"/>
      <c r="L42" s="18"/>
      <c r="M42" s="18"/>
      <c r="N42" s="24" t="str">
        <f>""</f>
        <v/>
      </c>
      <c r="O42" s="84"/>
    </row>
    <row r="43" spans="1:15">
      <c r="A43" s="74">
        <v>6</v>
      </c>
      <c r="B43" s="91"/>
      <c r="C43" s="89"/>
      <c r="D43" s="32">
        <v>1</v>
      </c>
      <c r="E43" s="23"/>
      <c r="F43" s="23"/>
      <c r="G43" s="23"/>
      <c r="H43" s="31"/>
      <c r="I43" s="31"/>
      <c r="J43" s="46"/>
      <c r="K43" s="18"/>
      <c r="L43" s="18"/>
      <c r="M43" s="18"/>
      <c r="N43" s="24" t="str">
        <f t="shared" ref="N43" si="15">IF(B43=0,"",IF(COUNTIF(B43,"O*"),IF(AND(H43&lt;19,H43&gt;0),1000,IF(L43="あり",1500,2000)),0)+IF(OR(B43="N",B43="G"),IF(OR(L43="あり",M43="あり"),500,1000),0)+IF(I43="有",300))</f>
        <v/>
      </c>
      <c r="O43" s="86" t="str">
        <f>IF(N43="","",SUM(N43:N45))</f>
        <v/>
      </c>
    </row>
    <row r="44" spans="1:15">
      <c r="A44" s="74"/>
      <c r="B44" s="92"/>
      <c r="C44" s="90"/>
      <c r="D44" s="32">
        <v>2</v>
      </c>
      <c r="E44" s="23"/>
      <c r="F44" s="23"/>
      <c r="G44" s="23"/>
      <c r="H44" s="31"/>
      <c r="I44" s="31"/>
      <c r="J44" s="46"/>
      <c r="K44" s="18"/>
      <c r="L44" s="18"/>
      <c r="M44" s="18"/>
      <c r="N44" s="24" t="str">
        <f t="shared" ref="N44" si="16">IF(B43=0,"",IF(COUNTIF(B43,"OR*"),IF(AND(H44&lt;19,H44&gt;0),1000,IF(L44="あり",1500,2000)),0)+IF(OR(B43="N",B43="G"),IF(OR(L44="あり",M44="あり"),0,0),0)+IF(I44="有",300))</f>
        <v/>
      </c>
      <c r="O44" s="83"/>
    </row>
    <row r="45" spans="1:15">
      <c r="A45" s="74"/>
      <c r="B45" s="92"/>
      <c r="C45" s="90"/>
      <c r="D45" s="32">
        <v>3</v>
      </c>
      <c r="E45" s="23"/>
      <c r="F45" s="23"/>
      <c r="G45" s="23"/>
      <c r="H45" s="31"/>
      <c r="I45" s="31"/>
      <c r="J45" s="46"/>
      <c r="K45" s="18"/>
      <c r="L45" s="18"/>
      <c r="M45" s="18"/>
      <c r="N45" s="24" t="str">
        <f t="shared" ref="N45" si="17">IF(B43=0,"",IF(COUNTIF(B43,"OR*"),IF(AND(H45&lt;19,H45&gt;0),1000,IF(L45="あり",1500,2000)),0)+IF(OR(B43="N",B43="G"),IF(OR(L45="あり",M45="あり"),0,0),0)+IF(I45="有",300))</f>
        <v/>
      </c>
      <c r="O45" s="83"/>
    </row>
    <row r="46" spans="1:15">
      <c r="A46" s="74"/>
      <c r="B46" s="92"/>
      <c r="C46" s="91"/>
      <c r="D46" s="20"/>
      <c r="E46" s="23"/>
      <c r="F46" s="23"/>
      <c r="G46" s="23"/>
      <c r="H46" s="31"/>
      <c r="I46" s="31"/>
      <c r="J46" s="46"/>
      <c r="K46" s="18"/>
      <c r="L46" s="18"/>
      <c r="M46" s="18"/>
      <c r="N46" s="24" t="str">
        <f>""</f>
        <v/>
      </c>
      <c r="O46" s="84"/>
    </row>
    <row r="47" spans="1:15">
      <c r="A47" s="74">
        <v>7</v>
      </c>
      <c r="B47" s="91"/>
      <c r="C47" s="89"/>
      <c r="D47" s="32">
        <v>1</v>
      </c>
      <c r="E47" s="23"/>
      <c r="F47" s="23"/>
      <c r="G47" s="23"/>
      <c r="H47" s="31"/>
      <c r="I47" s="31"/>
      <c r="J47" s="46"/>
      <c r="K47" s="18"/>
      <c r="L47" s="18"/>
      <c r="M47" s="18"/>
      <c r="N47" s="24" t="str">
        <f t="shared" ref="N47" si="18">IF(B47=0,"",IF(COUNTIF(B47,"O*"),IF(AND(H47&lt;19,H47&gt;0),1000,IF(L47="あり",1500,2000)),0)+IF(OR(B47="N",B47="G"),IF(OR(L47="あり",M47="あり"),500,1000),0)+IF(I47="有",300))</f>
        <v/>
      </c>
      <c r="O47" s="86" t="str">
        <f>IF(N47="","",SUM(N47:N49))</f>
        <v/>
      </c>
    </row>
    <row r="48" spans="1:15">
      <c r="A48" s="74"/>
      <c r="B48" s="92"/>
      <c r="C48" s="90"/>
      <c r="D48" s="32">
        <v>2</v>
      </c>
      <c r="E48" s="23"/>
      <c r="F48" s="23"/>
      <c r="G48" s="23"/>
      <c r="H48" s="31"/>
      <c r="I48" s="31"/>
      <c r="J48" s="46"/>
      <c r="K48" s="18"/>
      <c r="L48" s="18"/>
      <c r="M48" s="18"/>
      <c r="N48" s="24" t="str">
        <f t="shared" ref="N48" si="19">IF(B47=0,"",IF(COUNTIF(B47,"OR*"),IF(AND(H48&lt;19,H48&gt;0),1000,IF(L48="あり",1500,2000)),0)+IF(OR(B47="N",B47="G"),IF(OR(L48="あり",M48="あり"),0,0),0)+IF(I48="有",300))</f>
        <v/>
      </c>
      <c r="O48" s="83"/>
    </row>
    <row r="49" spans="1:15">
      <c r="A49" s="74"/>
      <c r="B49" s="92"/>
      <c r="C49" s="90"/>
      <c r="D49" s="32">
        <v>3</v>
      </c>
      <c r="E49" s="23"/>
      <c r="F49" s="23"/>
      <c r="G49" s="23"/>
      <c r="H49" s="31"/>
      <c r="I49" s="31"/>
      <c r="J49" s="46"/>
      <c r="K49" s="18"/>
      <c r="L49" s="18"/>
      <c r="M49" s="18"/>
      <c r="N49" s="24" t="str">
        <f t="shared" ref="N49" si="20">IF(B47=0,"",IF(COUNTIF(B47,"OR*"),IF(AND(H49&lt;19,H49&gt;0),1000,IF(L49="あり",1500,2000)),0)+IF(OR(B47="N",B47="G"),IF(OR(L49="あり",M49="あり"),0,0),0)+IF(I49="有",300))</f>
        <v/>
      </c>
      <c r="O49" s="83"/>
    </row>
    <row r="50" spans="1:15">
      <c r="A50" s="74"/>
      <c r="B50" s="92"/>
      <c r="C50" s="91"/>
      <c r="D50" s="20"/>
      <c r="E50" s="23"/>
      <c r="F50" s="23"/>
      <c r="G50" s="23"/>
      <c r="H50" s="31"/>
      <c r="I50" s="31"/>
      <c r="J50" s="46"/>
      <c r="K50" s="18"/>
      <c r="L50" s="18"/>
      <c r="M50" s="18"/>
      <c r="N50" s="24" t="str">
        <f>""</f>
        <v/>
      </c>
      <c r="O50" s="84"/>
    </row>
    <row r="51" spans="1:15">
      <c r="B51" s="91"/>
      <c r="C51" s="89"/>
      <c r="D51" s="32">
        <v>1</v>
      </c>
      <c r="E51" s="23"/>
      <c r="F51" s="23"/>
      <c r="G51" s="23"/>
      <c r="H51" s="31"/>
      <c r="I51" s="31"/>
      <c r="J51" s="46"/>
      <c r="K51" s="18"/>
      <c r="L51" s="18"/>
      <c r="M51" s="18"/>
      <c r="N51" s="24" t="str">
        <f t="shared" ref="N51" si="21">IF(B51=0,"",IF(COUNTIF(B51,"O*"),IF(AND(H51&lt;19,H51&gt;0),1000,IF(L51="あり",1500,2000)),0)+IF(OR(B51="N",B51="G"),IF(OR(L51="あり",M51="あり"),500,1000),0)+IF(I51="有",300))</f>
        <v/>
      </c>
      <c r="O51" s="86" t="str">
        <f>IF(N51="","",SUM(N51:N53))</f>
        <v/>
      </c>
    </row>
    <row r="52" spans="1:15">
      <c r="B52" s="92"/>
      <c r="C52" s="90"/>
      <c r="D52" s="32">
        <v>2</v>
      </c>
      <c r="E52" s="23"/>
      <c r="F52" s="23"/>
      <c r="G52" s="23"/>
      <c r="H52" s="31"/>
      <c r="I52" s="31"/>
      <c r="J52" s="46"/>
      <c r="K52" s="18"/>
      <c r="L52" s="18"/>
      <c r="M52" s="18"/>
      <c r="N52" s="24" t="str">
        <f t="shared" ref="N52" si="22">IF(B51=0,"",IF(COUNTIF(B51,"OR*"),IF(AND(H52&lt;19,H52&gt;0),1000,IF(L52="あり",1500,2000)),0)+IF(OR(B51="N",B51="G"),IF(OR(L52="あり",M52="あり"),0,0),0)+IF(I52="有",300))</f>
        <v/>
      </c>
      <c r="O52" s="83"/>
    </row>
    <row r="53" spans="1:15">
      <c r="B53" s="92"/>
      <c r="C53" s="90"/>
      <c r="D53" s="32">
        <v>3</v>
      </c>
      <c r="E53" s="23"/>
      <c r="F53" s="23"/>
      <c r="G53" s="23"/>
      <c r="H53" s="31"/>
      <c r="I53" s="31"/>
      <c r="J53" s="46"/>
      <c r="K53" s="18"/>
      <c r="L53" s="18"/>
      <c r="M53" s="18"/>
      <c r="N53" s="24" t="str">
        <f t="shared" ref="N53" si="23">IF(B51=0,"",IF(COUNTIF(B51,"OR*"),IF(AND(H53&lt;19,H53&gt;0),1000,IF(L53="あり",1500,2000)),0)+IF(OR(B51="N",B51="G"),IF(OR(L53="あり",M53="あり"),0,0),0)+IF(I53="有",300))</f>
        <v/>
      </c>
      <c r="O53" s="83"/>
    </row>
    <row r="54" spans="1:15">
      <c r="B54" s="92"/>
      <c r="C54" s="91"/>
      <c r="D54" s="20"/>
      <c r="E54" s="23"/>
      <c r="F54" s="23"/>
      <c r="G54" s="23"/>
      <c r="H54" s="31"/>
      <c r="I54" s="31"/>
      <c r="J54" s="46"/>
      <c r="K54" s="18"/>
      <c r="L54" s="18"/>
      <c r="M54" s="18"/>
      <c r="N54" s="24" t="str">
        <f>""</f>
        <v/>
      </c>
      <c r="O54" s="84"/>
    </row>
    <row r="55" spans="1:15">
      <c r="B55" s="91"/>
      <c r="C55" s="89"/>
      <c r="D55" s="32">
        <v>1</v>
      </c>
      <c r="E55" s="23"/>
      <c r="F55" s="23"/>
      <c r="G55" s="23"/>
      <c r="H55" s="31"/>
      <c r="I55" s="31"/>
      <c r="J55" s="46"/>
      <c r="K55" s="18"/>
      <c r="L55" s="18"/>
      <c r="M55" s="18"/>
      <c r="N55" s="24" t="str">
        <f t="shared" ref="N55" si="24">IF(B55=0,"",IF(COUNTIF(B55,"O*"),IF(AND(H55&lt;19,H55&gt;0),1000,IF(L55="あり",1500,2000)),0)+IF(OR(B55="N",B55="G"),IF(OR(L55="あり",M55="あり"),500,1000),0)+IF(I55="有",300))</f>
        <v/>
      </c>
      <c r="O55" s="86" t="str">
        <f>IF(N55="","",SUM(N55:N57))</f>
        <v/>
      </c>
    </row>
    <row r="56" spans="1:15">
      <c r="B56" s="92"/>
      <c r="C56" s="90"/>
      <c r="D56" s="32">
        <v>2</v>
      </c>
      <c r="E56" s="23"/>
      <c r="F56" s="23"/>
      <c r="G56" s="23"/>
      <c r="H56" s="31"/>
      <c r="I56" s="31"/>
      <c r="J56" s="46"/>
      <c r="K56" s="18"/>
      <c r="L56" s="18"/>
      <c r="M56" s="18"/>
      <c r="N56" s="24" t="str">
        <f t="shared" ref="N56" si="25">IF(B55=0,"",IF(COUNTIF(B55,"OR*"),IF(AND(H56&lt;19,H56&gt;0),1000,IF(L56="あり",1500,2000)),0)+IF(OR(B55="N",B55="G"),IF(OR(L56="あり",M56="あり"),0,0),0)+IF(I56="有",300))</f>
        <v/>
      </c>
      <c r="O56" s="83"/>
    </row>
    <row r="57" spans="1:15">
      <c r="B57" s="92"/>
      <c r="C57" s="90"/>
      <c r="D57" s="32">
        <v>3</v>
      </c>
      <c r="E57" s="23"/>
      <c r="F57" s="23"/>
      <c r="G57" s="23"/>
      <c r="H57" s="31"/>
      <c r="I57" s="31"/>
      <c r="J57" s="46"/>
      <c r="K57" s="18"/>
      <c r="L57" s="18"/>
      <c r="M57" s="18"/>
      <c r="N57" s="24" t="str">
        <f t="shared" ref="N57" si="26">IF(B55=0,"",IF(COUNTIF(B55,"OR*"),IF(AND(H57&lt;19,H57&gt;0),1000,IF(L57="あり",1500,2000)),0)+IF(OR(B55="N",B55="G"),IF(OR(L57="あり",M57="あり"),0,0),0)+IF(I57="有",300))</f>
        <v/>
      </c>
      <c r="O57" s="83"/>
    </row>
    <row r="58" spans="1:15">
      <c r="B58" s="92"/>
      <c r="C58" s="91"/>
      <c r="D58" s="20"/>
      <c r="E58" s="23"/>
      <c r="F58" s="23"/>
      <c r="G58" s="23"/>
      <c r="H58" s="31"/>
      <c r="I58" s="31"/>
      <c r="J58" s="46"/>
      <c r="K58" s="18"/>
      <c r="L58" s="18"/>
      <c r="M58" s="18"/>
      <c r="N58" s="24" t="str">
        <f>""</f>
        <v/>
      </c>
      <c r="O58" s="84"/>
    </row>
    <row r="59" spans="1:15">
      <c r="B59" s="91"/>
      <c r="C59" s="89"/>
      <c r="D59" s="32">
        <v>1</v>
      </c>
      <c r="E59" s="23"/>
      <c r="F59" s="23"/>
      <c r="G59" s="23"/>
      <c r="H59" s="31"/>
      <c r="I59" s="31"/>
      <c r="J59" s="46"/>
      <c r="K59" s="18"/>
      <c r="L59" s="18"/>
      <c r="M59" s="18"/>
      <c r="N59" s="24" t="str">
        <f t="shared" ref="N59" si="27">IF(B59=0,"",IF(COUNTIF(B59,"O*"),IF(AND(H59&lt;19,H59&gt;0),1000,IF(L59="あり",1500,2000)),0)+IF(OR(B59="N",B59="G"),IF(OR(L59="あり",M59="あり"),500,1000),0)+IF(I59="有",300))</f>
        <v/>
      </c>
      <c r="O59" s="86" t="str">
        <f>IF(N59="","",SUM(N59:N61))</f>
        <v/>
      </c>
    </row>
    <row r="60" spans="1:15">
      <c r="B60" s="92"/>
      <c r="C60" s="90"/>
      <c r="D60" s="32">
        <v>2</v>
      </c>
      <c r="E60" s="23"/>
      <c r="F60" s="23"/>
      <c r="G60" s="23"/>
      <c r="H60" s="31"/>
      <c r="I60" s="31"/>
      <c r="J60" s="46"/>
      <c r="K60" s="18"/>
      <c r="L60" s="18"/>
      <c r="M60" s="18"/>
      <c r="N60" s="24" t="str">
        <f t="shared" ref="N60" si="28">IF(B59=0,"",IF(COUNTIF(B59,"OR*"),IF(AND(H60&lt;19,H60&gt;0),1000,IF(L60="あり",1500,2000)),0)+IF(OR(B59="N",B59="G"),IF(OR(L60="あり",M60="あり"),0,0),0)+IF(I60="有",300))</f>
        <v/>
      </c>
      <c r="O60" s="83"/>
    </row>
    <row r="61" spans="1:15">
      <c r="B61" s="92"/>
      <c r="C61" s="90"/>
      <c r="D61" s="32">
        <v>3</v>
      </c>
      <c r="E61" s="23"/>
      <c r="F61" s="23"/>
      <c r="G61" s="23"/>
      <c r="H61" s="31"/>
      <c r="I61" s="31"/>
      <c r="J61" s="46"/>
      <c r="K61" s="18"/>
      <c r="L61" s="18"/>
      <c r="M61" s="18"/>
      <c r="N61" s="24" t="str">
        <f t="shared" ref="N61" si="29">IF(B59=0,"",IF(COUNTIF(B59,"OR*"),IF(AND(H61&lt;19,H61&gt;0),1000,IF(L61="あり",1500,2000)),0)+IF(OR(B59="N",B59="G"),IF(OR(L61="あり",M61="あり"),0,0),0)+IF(I61="有",300))</f>
        <v/>
      </c>
      <c r="O61" s="83"/>
    </row>
    <row r="62" spans="1:15">
      <c r="B62" s="92"/>
      <c r="C62" s="91"/>
      <c r="D62" s="20"/>
      <c r="E62" s="23"/>
      <c r="F62" s="23"/>
      <c r="G62" s="23"/>
      <c r="H62" s="31"/>
      <c r="I62" s="31"/>
      <c r="J62" s="46"/>
      <c r="K62" s="18"/>
      <c r="L62" s="18"/>
      <c r="M62" s="18"/>
      <c r="N62" s="24" t="str">
        <f>""</f>
        <v/>
      </c>
      <c r="O62" s="84"/>
    </row>
    <row r="63" spans="1:15">
      <c r="B63" s="91"/>
      <c r="C63" s="89"/>
      <c r="D63" s="32">
        <v>1</v>
      </c>
      <c r="E63" s="23"/>
      <c r="F63" s="23"/>
      <c r="G63" s="23"/>
      <c r="H63" s="31"/>
      <c r="I63" s="31"/>
      <c r="J63" s="46"/>
      <c r="K63" s="18"/>
      <c r="L63" s="18"/>
      <c r="M63" s="18"/>
      <c r="N63" s="24" t="str">
        <f t="shared" ref="N63" si="30">IF(B63=0,"",IF(COUNTIF(B63,"O*"),IF(AND(H63&lt;19,H63&gt;0),1000,IF(L63="あり",1500,2000)),0)+IF(OR(B63="N",B63="G"),IF(OR(L63="あり",M63="あり"),500,1000),0)+IF(I63="有",300))</f>
        <v/>
      </c>
      <c r="O63" s="86" t="str">
        <f>IF(N63="","",SUM(N63:N65))</f>
        <v/>
      </c>
    </row>
    <row r="64" spans="1:15">
      <c r="B64" s="92"/>
      <c r="C64" s="90"/>
      <c r="D64" s="32">
        <v>2</v>
      </c>
      <c r="E64" s="23"/>
      <c r="F64" s="23"/>
      <c r="G64" s="23"/>
      <c r="H64" s="31"/>
      <c r="I64" s="31"/>
      <c r="J64" s="46"/>
      <c r="K64" s="18"/>
      <c r="L64" s="18"/>
      <c r="M64" s="18"/>
      <c r="N64" s="24" t="str">
        <f t="shared" ref="N64" si="31">IF(B63=0,"",IF(COUNTIF(B63,"OR*"),IF(AND(H64&lt;19,H64&gt;0),1000,IF(L64="あり",1500,2000)),0)+IF(OR(B63="N",B63="G"),IF(OR(L64="あり",M64="あり"),0,0),0)+IF(I64="有",300))</f>
        <v/>
      </c>
      <c r="O64" s="83"/>
    </row>
    <row r="65" spans="2:15">
      <c r="B65" s="92"/>
      <c r="C65" s="90"/>
      <c r="D65" s="32">
        <v>3</v>
      </c>
      <c r="E65" s="23"/>
      <c r="F65" s="23"/>
      <c r="G65" s="23"/>
      <c r="H65" s="31"/>
      <c r="I65" s="31"/>
      <c r="J65" s="46"/>
      <c r="K65" s="18"/>
      <c r="L65" s="18"/>
      <c r="M65" s="18"/>
      <c r="N65" s="24" t="str">
        <f t="shared" ref="N65" si="32">IF(B63=0,"",IF(COUNTIF(B63,"OR*"),IF(AND(H65&lt;19,H65&gt;0),1000,IF(L65="あり",1500,2000)),0)+IF(OR(B63="N",B63="G"),IF(OR(L65="あり",M65="あり"),0,0),0)+IF(I65="有",300))</f>
        <v/>
      </c>
      <c r="O65" s="83"/>
    </row>
    <row r="66" spans="2:15">
      <c r="B66" s="92"/>
      <c r="C66" s="91"/>
      <c r="D66" s="20"/>
      <c r="E66" s="23"/>
      <c r="F66" s="23"/>
      <c r="G66" s="23"/>
      <c r="H66" s="31"/>
      <c r="I66" s="31"/>
      <c r="J66" s="46"/>
      <c r="K66" s="18"/>
      <c r="L66" s="18"/>
      <c r="M66" s="18"/>
      <c r="N66" s="24" t="str">
        <f>""</f>
        <v/>
      </c>
      <c r="O66" s="84"/>
    </row>
    <row r="67" spans="2:15">
      <c r="B67" s="91"/>
      <c r="C67" s="89"/>
      <c r="D67" s="32">
        <v>1</v>
      </c>
      <c r="E67" s="23"/>
      <c r="F67" s="23"/>
      <c r="G67" s="23"/>
      <c r="H67" s="31"/>
      <c r="I67" s="31"/>
      <c r="J67" s="46"/>
      <c r="K67" s="18"/>
      <c r="L67" s="18"/>
      <c r="M67" s="18"/>
      <c r="N67" s="24" t="str">
        <f t="shared" ref="N67" si="33">IF(B67=0,"",IF(COUNTIF(B67,"O*"),IF(AND(H67&lt;19,H67&gt;0),1000,IF(L67="あり",1500,2000)),0)+IF(OR(B67="N",B67="G"),IF(OR(L67="あり",M67="あり"),500,1000),0)+IF(I67="有",300))</f>
        <v/>
      </c>
      <c r="O67" s="86" t="str">
        <f>IF(N67="","",SUM(N67:N69))</f>
        <v/>
      </c>
    </row>
    <row r="68" spans="2:15">
      <c r="B68" s="92"/>
      <c r="C68" s="90"/>
      <c r="D68" s="32">
        <v>2</v>
      </c>
      <c r="E68" s="23"/>
      <c r="F68" s="23"/>
      <c r="G68" s="23"/>
      <c r="H68" s="31"/>
      <c r="I68" s="31"/>
      <c r="J68" s="46"/>
      <c r="K68" s="18"/>
      <c r="L68" s="18"/>
      <c r="M68" s="18"/>
      <c r="N68" s="24" t="str">
        <f t="shared" ref="N68" si="34">IF(B67=0,"",IF(COUNTIF(B67,"OR*"),IF(AND(H68&lt;19,H68&gt;0),1000,IF(L68="あり",1500,2000)),0)+IF(OR(B67="N",B67="G"),IF(OR(L68="あり",M68="あり"),0,0),0)+IF(I68="有",300))</f>
        <v/>
      </c>
      <c r="O68" s="83"/>
    </row>
    <row r="69" spans="2:15">
      <c r="B69" s="92"/>
      <c r="C69" s="90"/>
      <c r="D69" s="32">
        <v>3</v>
      </c>
      <c r="E69" s="23"/>
      <c r="F69" s="23"/>
      <c r="G69" s="23"/>
      <c r="H69" s="31"/>
      <c r="I69" s="31"/>
      <c r="J69" s="46"/>
      <c r="K69" s="18"/>
      <c r="L69" s="18"/>
      <c r="M69" s="18"/>
      <c r="N69" s="24" t="str">
        <f t="shared" ref="N69" si="35">IF(B67=0,"",IF(COUNTIF(B67,"OR*"),IF(AND(H69&lt;19,H69&gt;0),1000,IF(L69="あり",1500,2000)),0)+IF(OR(B67="N",B67="G"),IF(OR(L69="あり",M69="あり"),0,0),0)+IF(I69="有",300))</f>
        <v/>
      </c>
      <c r="O69" s="83"/>
    </row>
    <row r="70" spans="2:15">
      <c r="B70" s="92"/>
      <c r="C70" s="91"/>
      <c r="D70" s="20"/>
      <c r="E70" s="23"/>
      <c r="F70" s="23"/>
      <c r="G70" s="23"/>
      <c r="H70" s="31"/>
      <c r="I70" s="31"/>
      <c r="J70" s="46"/>
      <c r="K70" s="18"/>
      <c r="L70" s="18"/>
      <c r="M70" s="18"/>
      <c r="N70" s="24" t="str">
        <f>""</f>
        <v/>
      </c>
      <c r="O70" s="84"/>
    </row>
    <row r="71" spans="2:15">
      <c r="B71" s="91"/>
      <c r="C71" s="89"/>
      <c r="D71" s="32">
        <v>1</v>
      </c>
      <c r="E71" s="23"/>
      <c r="F71" s="23"/>
      <c r="G71" s="23"/>
      <c r="H71" s="31"/>
      <c r="I71" s="31"/>
      <c r="J71" s="46"/>
      <c r="K71" s="18"/>
      <c r="L71" s="18"/>
      <c r="M71" s="18"/>
      <c r="N71" s="24" t="str">
        <f t="shared" ref="N71" si="36">IF(B71=0,"",IF(COUNTIF(B71,"O*"),IF(AND(H71&lt;19,H71&gt;0),1000,IF(L71="あり",1500,2000)),0)+IF(OR(B71="N",B71="G"),IF(OR(L71="あり",M71="あり"),500,1000),0)+IF(I71="有",300))</f>
        <v/>
      </c>
      <c r="O71" s="86" t="str">
        <f>IF(N71="","",SUM(N71:N73))</f>
        <v/>
      </c>
    </row>
    <row r="72" spans="2:15">
      <c r="B72" s="92"/>
      <c r="C72" s="90"/>
      <c r="D72" s="32">
        <v>2</v>
      </c>
      <c r="E72" s="23"/>
      <c r="F72" s="23"/>
      <c r="G72" s="23"/>
      <c r="H72" s="31"/>
      <c r="I72" s="31"/>
      <c r="J72" s="46"/>
      <c r="K72" s="18"/>
      <c r="L72" s="18"/>
      <c r="M72" s="18"/>
      <c r="N72" s="24" t="str">
        <f t="shared" ref="N72" si="37">IF(B71=0,"",IF(COUNTIF(B71,"OR*"),IF(AND(H72&lt;19,H72&gt;0),1000,IF(L72="あり",1500,2000)),0)+IF(OR(B71="N",B71="G"),IF(OR(L72="あり",M72="あり"),0,0),0)+IF(I72="有",300))</f>
        <v/>
      </c>
      <c r="O72" s="83"/>
    </row>
    <row r="73" spans="2:15">
      <c r="B73" s="92"/>
      <c r="C73" s="90"/>
      <c r="D73" s="32">
        <v>3</v>
      </c>
      <c r="E73" s="23"/>
      <c r="F73" s="23"/>
      <c r="G73" s="23"/>
      <c r="H73" s="31"/>
      <c r="I73" s="31"/>
      <c r="J73" s="46"/>
      <c r="K73" s="18"/>
      <c r="L73" s="18"/>
      <c r="M73" s="18"/>
      <c r="N73" s="24" t="str">
        <f t="shared" ref="N73" si="38">IF(B71=0,"",IF(COUNTIF(B71,"OR*"),IF(AND(H73&lt;19,H73&gt;0),1000,IF(L73="あり",1500,2000)),0)+IF(OR(B71="N",B71="G"),IF(OR(L73="あり",M73="あり"),0,0),0)+IF(I73="有",300))</f>
        <v/>
      </c>
      <c r="O73" s="83"/>
    </row>
    <row r="74" spans="2:15">
      <c r="B74" s="92"/>
      <c r="C74" s="91"/>
      <c r="D74" s="20"/>
      <c r="E74" s="23"/>
      <c r="F74" s="23"/>
      <c r="G74" s="23"/>
      <c r="H74" s="31"/>
      <c r="I74" s="31"/>
      <c r="J74" s="46"/>
      <c r="K74" s="18"/>
      <c r="L74" s="18"/>
      <c r="M74" s="18"/>
      <c r="N74" s="24" t="str">
        <f>""</f>
        <v/>
      </c>
      <c r="O74" s="84"/>
    </row>
    <row r="75" spans="2:15">
      <c r="B75" s="91"/>
      <c r="C75" s="89"/>
      <c r="D75" s="32">
        <v>1</v>
      </c>
      <c r="E75" s="23"/>
      <c r="F75" s="23"/>
      <c r="G75" s="23"/>
      <c r="H75" s="31"/>
      <c r="I75" s="31"/>
      <c r="J75" s="46"/>
      <c r="K75" s="18"/>
      <c r="L75" s="18"/>
      <c r="M75" s="18"/>
      <c r="N75" s="24" t="str">
        <f t="shared" ref="N75" si="39">IF(B75=0,"",IF(COUNTIF(B75,"O*"),IF(AND(H75&lt;19,H75&gt;0),1000,IF(L75="あり",1500,2000)),0)+IF(OR(B75="N",B75="G"),IF(OR(L75="あり",M75="あり"),500,1000),0)+IF(I75="有",300))</f>
        <v/>
      </c>
      <c r="O75" s="86" t="str">
        <f>IF(N75="","",SUM(N75:N77))</f>
        <v/>
      </c>
    </row>
    <row r="76" spans="2:15">
      <c r="B76" s="92"/>
      <c r="C76" s="90"/>
      <c r="D76" s="32">
        <v>2</v>
      </c>
      <c r="E76" s="23"/>
      <c r="F76" s="23"/>
      <c r="G76" s="23"/>
      <c r="H76" s="31"/>
      <c r="I76" s="31"/>
      <c r="J76" s="46"/>
      <c r="K76" s="18"/>
      <c r="L76" s="18"/>
      <c r="M76" s="18"/>
      <c r="N76" s="24" t="str">
        <f t="shared" ref="N76" si="40">IF(B75=0,"",IF(COUNTIF(B75,"OR*"),IF(AND(H76&lt;19,H76&gt;0),1000,IF(L76="あり",1500,2000)),0)+IF(OR(B75="N",B75="G"),IF(OR(L76="あり",M76="あり"),0,0),0)+IF(I76="有",300))</f>
        <v/>
      </c>
      <c r="O76" s="83"/>
    </row>
    <row r="77" spans="2:15">
      <c r="B77" s="92"/>
      <c r="C77" s="90"/>
      <c r="D77" s="32">
        <v>3</v>
      </c>
      <c r="E77" s="23"/>
      <c r="F77" s="23"/>
      <c r="G77" s="23"/>
      <c r="H77" s="31"/>
      <c r="I77" s="31"/>
      <c r="J77" s="46"/>
      <c r="K77" s="18"/>
      <c r="L77" s="18"/>
      <c r="M77" s="18"/>
      <c r="N77" s="24" t="str">
        <f t="shared" ref="N77" si="41">IF(B75=0,"",IF(COUNTIF(B75,"OR*"),IF(AND(H77&lt;19,H77&gt;0),1000,IF(L77="あり",1500,2000)),0)+IF(OR(B75="N",B75="G"),IF(OR(L77="あり",M77="あり"),0,0),0)+IF(I77="有",300))</f>
        <v/>
      </c>
      <c r="O77" s="83"/>
    </row>
    <row r="78" spans="2:15">
      <c r="B78" s="92"/>
      <c r="C78" s="91"/>
      <c r="D78" s="20"/>
      <c r="E78" s="23"/>
      <c r="F78" s="23"/>
      <c r="G78" s="23"/>
      <c r="H78" s="31"/>
      <c r="I78" s="31"/>
      <c r="J78" s="46"/>
      <c r="K78" s="18"/>
      <c r="L78" s="18"/>
      <c r="M78" s="18"/>
      <c r="N78" s="24" t="str">
        <f>""</f>
        <v/>
      </c>
      <c r="O78" s="84"/>
    </row>
  </sheetData>
  <dataConsolidate/>
  <mergeCells count="85">
    <mergeCell ref="B75:B78"/>
    <mergeCell ref="C75:C78"/>
    <mergeCell ref="O75:O78"/>
    <mergeCell ref="B71:B74"/>
    <mergeCell ref="C71:C74"/>
    <mergeCell ref="O71:O74"/>
    <mergeCell ref="B67:B70"/>
    <mergeCell ref="C67:C70"/>
    <mergeCell ref="O67:O70"/>
    <mergeCell ref="B63:B66"/>
    <mergeCell ref="C63:C66"/>
    <mergeCell ref="O63:O66"/>
    <mergeCell ref="B51:B54"/>
    <mergeCell ref="C51:C54"/>
    <mergeCell ref="O51:O54"/>
    <mergeCell ref="B59:B62"/>
    <mergeCell ref="C59:C62"/>
    <mergeCell ref="O59:O62"/>
    <mergeCell ref="B55:B58"/>
    <mergeCell ref="C55:C58"/>
    <mergeCell ref="O55:O58"/>
    <mergeCell ref="O43:O46"/>
    <mergeCell ref="B47:B50"/>
    <mergeCell ref="C47:C50"/>
    <mergeCell ref="O47:O50"/>
    <mergeCell ref="O27:O30"/>
    <mergeCell ref="O31:O34"/>
    <mergeCell ref="O35:O38"/>
    <mergeCell ref="B39:B42"/>
    <mergeCell ref="C39:C42"/>
    <mergeCell ref="O39:O42"/>
    <mergeCell ref="B31:B34"/>
    <mergeCell ref="B35:B38"/>
    <mergeCell ref="C35:C38"/>
    <mergeCell ref="A39:A42"/>
    <mergeCell ref="A43:A46"/>
    <mergeCell ref="A47:A50"/>
    <mergeCell ref="B43:B46"/>
    <mergeCell ref="C43:C46"/>
    <mergeCell ref="A27:A30"/>
    <mergeCell ref="A31:A34"/>
    <mergeCell ref="A35:A38"/>
    <mergeCell ref="A23:A26"/>
    <mergeCell ref="C31:C34"/>
    <mergeCell ref="C27:C30"/>
    <mergeCell ref="C23:C26"/>
    <mergeCell ref="B23:B26"/>
    <mergeCell ref="B27:B30"/>
    <mergeCell ref="O15:O18"/>
    <mergeCell ref="L12:M12"/>
    <mergeCell ref="G9:I9"/>
    <mergeCell ref="O19:O22"/>
    <mergeCell ref="O23:O26"/>
    <mergeCell ref="O13:O14"/>
    <mergeCell ref="F2:G2"/>
    <mergeCell ref="F3:G3"/>
    <mergeCell ref="H2:L2"/>
    <mergeCell ref="H3:L3"/>
    <mergeCell ref="A15:A18"/>
    <mergeCell ref="B13:B14"/>
    <mergeCell ref="C13:C14"/>
    <mergeCell ref="D13:D14"/>
    <mergeCell ref="E13:E14"/>
    <mergeCell ref="F13:F14"/>
    <mergeCell ref="G13:G14"/>
    <mergeCell ref="H13:H14"/>
    <mergeCell ref="K13:K14"/>
    <mergeCell ref="L13:M13"/>
    <mergeCell ref="I13:J13"/>
    <mergeCell ref="A19:A22"/>
    <mergeCell ref="B2:C2"/>
    <mergeCell ref="B3:C3"/>
    <mergeCell ref="D2:E2"/>
    <mergeCell ref="D3:E3"/>
    <mergeCell ref="C19:C22"/>
    <mergeCell ref="D11:E11"/>
    <mergeCell ref="B5:C5"/>
    <mergeCell ref="B6:C6"/>
    <mergeCell ref="B7:C7"/>
    <mergeCell ref="D9:E9"/>
    <mergeCell ref="D7:G7"/>
    <mergeCell ref="B15:B18"/>
    <mergeCell ref="C15:C18"/>
    <mergeCell ref="B19:B22"/>
    <mergeCell ref="A13:A14"/>
  </mergeCells>
  <phoneticPr fontId="1"/>
  <conditionalFormatting sqref="J15:J78">
    <cfRule type="expression" dxfId="0" priority="1">
      <formula>I15="無"</formula>
    </cfRule>
  </conditionalFormatting>
  <dataValidations count="5">
    <dataValidation type="list" allowBlank="1" showInputMessage="1" showErrorMessage="1" sqref="L15:M78">
      <formula1>"あり,なし"</formula1>
    </dataValidation>
    <dataValidation allowBlank="1" showInputMessage="1" sqref="J15:K78"/>
    <dataValidation type="list" allowBlank="1" showInputMessage="1" showErrorMessage="1" sqref="B15:B78">
      <formula1>"ORL(リレー),ORS(リレー),OSL(個人),OSS(個人),N,G"</formula1>
    </dataValidation>
    <dataValidation type="list" allowBlank="1" showInputMessage="1" showErrorMessage="1" sqref="G15:G78">
      <formula1>"男,女"</formula1>
    </dataValidation>
    <dataValidation type="list" allowBlank="1" showInputMessage="1" sqref="I15:I78">
      <formula1>"有,無"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3月7日ミドル（1日目)</vt:lpstr>
      <vt:lpstr>3月8日リレー(2日目)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Shintani</dc:creator>
  <cp:lastModifiedBy>Shintani</cp:lastModifiedBy>
  <dcterms:created xsi:type="dcterms:W3CDTF">2014-10-09T13:31:29Z</dcterms:created>
  <dcterms:modified xsi:type="dcterms:W3CDTF">2014-11-07T12:51:26Z</dcterms:modified>
</cp:coreProperties>
</file>